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g\Downloads\"/>
    </mc:Choice>
  </mc:AlternateContent>
  <bookViews>
    <workbookView xWindow="0" yWindow="0" windowWidth="21750" windowHeight="9315" activeTab="3"/>
  </bookViews>
  <sheets>
    <sheet name="Диаграмма1" sheetId="4" r:id="rId1"/>
    <sheet name="Диаграмма2" sheetId="5" r:id="rId2"/>
    <sheet name="Диаграмма3" sheetId="6" r:id="rId3"/>
    <sheet name="2022" sheetId="3" r:id="rId4"/>
  </sheets>
  <calcPr calcId="152511" refMode="R1C1"/>
</workbook>
</file>

<file path=xl/calcChain.xml><?xml version="1.0" encoding="utf-8"?>
<calcChain xmlns="http://schemas.openxmlformats.org/spreadsheetml/2006/main">
  <c r="J27" i="3" l="1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G28" i="3"/>
  <c r="H28" i="3"/>
  <c r="I28" i="3"/>
  <c r="F28" i="3"/>
  <c r="E28" i="3"/>
  <c r="D28" i="3"/>
  <c r="C28" i="3"/>
  <c r="L28" i="3"/>
  <c r="M28" i="3"/>
  <c r="N28" i="3"/>
  <c r="O28" i="3"/>
  <c r="P28" i="3"/>
  <c r="Q28" i="3"/>
  <c r="J28" i="3" l="1"/>
  <c r="K22" i="3" s="1"/>
  <c r="K27" i="3" l="1"/>
  <c r="K7" i="3"/>
  <c r="K20" i="3"/>
  <c r="K10" i="3"/>
  <c r="K19" i="3"/>
  <c r="K13" i="3"/>
  <c r="K26" i="3"/>
  <c r="K18" i="3"/>
  <c r="K25" i="3"/>
  <c r="K9" i="3"/>
  <c r="K11" i="3"/>
  <c r="K21" i="3"/>
  <c r="K24" i="3"/>
  <c r="K28" i="3"/>
  <c r="K23" i="3"/>
  <c r="K17" i="3"/>
  <c r="K14" i="3"/>
  <c r="K15" i="3"/>
  <c r="K16" i="3"/>
  <c r="K12" i="3"/>
  <c r="K8" i="3"/>
  <c r="S26" i="3"/>
  <c r="S18" i="3"/>
  <c r="U18" i="3" s="1"/>
  <c r="S16" i="3"/>
  <c r="U16" i="3" s="1"/>
  <c r="S8" i="3"/>
  <c r="U8" i="3" s="1"/>
  <c r="S14" i="3"/>
  <c r="S22" i="3"/>
  <c r="U22" i="3" s="1"/>
  <c r="S20" i="3"/>
  <c r="S21" i="3"/>
  <c r="U21" i="3" s="1"/>
  <c r="S13" i="3"/>
  <c r="U13" i="3" s="1"/>
  <c r="S24" i="3"/>
  <c r="U24" i="3" s="1"/>
  <c r="S17" i="3"/>
  <c r="S23" i="3"/>
  <c r="S9" i="3"/>
  <c r="U9" i="3" s="1"/>
  <c r="S10" i="3"/>
  <c r="S27" i="3"/>
  <c r="U27" i="3" s="1"/>
  <c r="S19" i="3"/>
  <c r="S11" i="3"/>
  <c r="U11" i="3" s="1"/>
  <c r="S12" i="3"/>
  <c r="U12" i="3" s="1"/>
  <c r="S25" i="3"/>
  <c r="U25" i="3" s="1"/>
  <c r="S15" i="3"/>
  <c r="S7" i="3"/>
  <c r="U7" i="3" s="1"/>
  <c r="R28" i="3"/>
  <c r="S28" i="3" s="1"/>
  <c r="T24" i="3" l="1"/>
  <c r="T14" i="3"/>
  <c r="T22" i="3"/>
  <c r="T16" i="3"/>
  <c r="T13" i="3"/>
  <c r="T18" i="3"/>
  <c r="T28" i="3"/>
  <c r="T25" i="3"/>
  <c r="T9" i="3"/>
  <c r="T21" i="3"/>
  <c r="T10" i="3"/>
  <c r="T15" i="3"/>
  <c r="T19" i="3"/>
  <c r="T23" i="3"/>
  <c r="T20" i="3"/>
  <c r="T8" i="3"/>
  <c r="T26" i="3"/>
  <c r="T17" i="3"/>
  <c r="U19" i="3"/>
  <c r="U23" i="3"/>
  <c r="U20" i="3"/>
  <c r="U14" i="3"/>
  <c r="T7" i="3"/>
  <c r="T12" i="3"/>
  <c r="U17" i="3"/>
  <c r="U10" i="3"/>
  <c r="U26" i="3"/>
  <c r="T11" i="3"/>
  <c r="T27" i="3"/>
  <c r="U15" i="3"/>
  <c r="U28" i="3" l="1"/>
</calcChain>
</file>

<file path=xl/sharedStrings.xml><?xml version="1.0" encoding="utf-8"?>
<sst xmlns="http://schemas.openxmlformats.org/spreadsheetml/2006/main" count="67" uniqueCount="67">
  <si>
    <t>СПРАВКА</t>
  </si>
  <si>
    <t>тыс.руб.</t>
  </si>
  <si>
    <t>Код</t>
  </si>
  <si>
    <t>Наименование статей</t>
  </si>
  <si>
    <t>Структура расходов по субсидиям</t>
  </si>
  <si>
    <t>Структура расходов по приносящей доход деятельности</t>
  </si>
  <si>
    <t>ВСЕГО</t>
  </si>
  <si>
    <t xml:space="preserve"> 211</t>
  </si>
  <si>
    <t>Заработная плата</t>
  </si>
  <si>
    <t xml:space="preserve"> 212</t>
  </si>
  <si>
    <t>Прочие выплаты</t>
  </si>
  <si>
    <t xml:space="preserve"> 213</t>
  </si>
  <si>
    <t>Начисления на оплату труда</t>
  </si>
  <si>
    <t xml:space="preserve"> 221</t>
  </si>
  <si>
    <t>Услуги связи</t>
  </si>
  <si>
    <t xml:space="preserve"> 222</t>
  </si>
  <si>
    <t>Транспортные услуги</t>
  </si>
  <si>
    <t xml:space="preserve"> 223</t>
  </si>
  <si>
    <t>Коммунальные услуги</t>
  </si>
  <si>
    <t xml:space="preserve"> 224</t>
  </si>
  <si>
    <t>Арендная плата за пользование имуществом</t>
  </si>
  <si>
    <t xml:space="preserve"> 225</t>
  </si>
  <si>
    <t>Работы (услуги) по содержанию имущества</t>
  </si>
  <si>
    <t xml:space="preserve"> 226</t>
  </si>
  <si>
    <t>Прочие работы (услуги)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</si>
  <si>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</si>
  <si>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</si>
  <si>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</si>
  <si>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ВСЕГО:</t>
  </si>
  <si>
    <t>271</t>
  </si>
  <si>
    <t>272</t>
  </si>
  <si>
    <t>273</t>
  </si>
  <si>
    <t>291</t>
  </si>
  <si>
    <t>296</t>
  </si>
  <si>
    <t>Налоги, пошлины, сборы</t>
  </si>
  <si>
    <t>Иные выплаты текущего характера физическим лицам</t>
  </si>
  <si>
    <t>293</t>
  </si>
  <si>
    <t>295</t>
  </si>
  <si>
    <t>Штрафы за нарушения законодательства о закупках</t>
  </si>
  <si>
    <t>Другие экономические санкции</t>
  </si>
  <si>
    <t>Расходы на поддержание деятельности подразделений</t>
  </si>
  <si>
    <t>ИТОГО по субсидиям</t>
  </si>
  <si>
    <t>ИТОГО по приносящей доход деятельности</t>
  </si>
  <si>
    <t>227</t>
  </si>
  <si>
    <t>Страхование</t>
  </si>
  <si>
    <t>266</t>
  </si>
  <si>
    <t>Социальные пособия и компенсации персоналу в денежной форме</t>
  </si>
  <si>
    <t>281</t>
  </si>
  <si>
    <t>Безвозмездные перечисления капитального характера государственным (муниципальным) учреждениям</t>
  </si>
  <si>
    <t>297</t>
  </si>
  <si>
    <t>Иные выплаты текущего характера организациям</t>
  </si>
  <si>
    <t>Субсидии на выполнение государственного задания по образовательным услугам</t>
  </si>
  <si>
    <t xml:space="preserve"> Субсидии на осуществление мероприятий по кап. ремонту объектов недвижимости</t>
  </si>
  <si>
    <t>Иные субсидии в целях содержания имущества</t>
  </si>
  <si>
    <t>Субсидии в целях выплаты ежемесячного вознаграждения за классное руководство</t>
  </si>
  <si>
    <t>за счет НИР</t>
  </si>
  <si>
    <t>за счет добровольных пожертвований и целевых средств</t>
  </si>
  <si>
    <t>прочие</t>
  </si>
  <si>
    <t>292</t>
  </si>
  <si>
    <t>Штрафы за нарушения законодательства</t>
  </si>
  <si>
    <t>Субсидии на иные цели (стипендия) Субсидии в целях выплаты студентам, аспирантам и докторантам стипендии Президента</t>
  </si>
  <si>
    <t>Прикладные научные исследования</t>
  </si>
  <si>
    <t>Субсидии в целях реализации мероприятий просветительской деятельности развития образования</t>
  </si>
  <si>
    <t>за счет программ ВО</t>
  </si>
  <si>
    <t>за счет программ СПО</t>
  </si>
  <si>
    <t>за счет программ дополнительного образования</t>
  </si>
  <si>
    <t>о расходах ФГБОУ ВО &lt;&lt;РГЭУ (РИНХ)&gt;&gt;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</si>
</sst>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4" xfId="0" applyNumberFormat="1" applyFont="1" applyFill="1" applyBorder="1"/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0" fontId="0" fillId="0" borderId="13" xfId="0" applyBorder="1"/>
    <xf numFmtId="164" fontId="4" fillId="0" borderId="14" xfId="0" applyNumberFormat="1" applyFont="1" applyFill="1" applyBorder="1"/>
    <xf numFmtId="164" fontId="4" fillId="0" borderId="15" xfId="0" applyNumberFormat="1" applyFont="1" applyFill="1" applyBorder="1"/>
    <xf numFmtId="164" fontId="4" fillId="0" borderId="16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/>
    <xf numFmtId="49" fontId="0" fillId="0" borderId="1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/>
    <xf numFmtId="165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13" xfId="0" applyFont="1" applyBorder="1"/>
    <xf numFmtId="14" fontId="7" fillId="0" borderId="0" xfId="0" applyNumberFormat="1" applyFont="1"/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64" fontId="0" fillId="0" borderId="17" xfId="0" applyNumberFormat="1" applyFont="1" applyFill="1" applyBorder="1"/>
    <xf numFmtId="164" fontId="0" fillId="0" borderId="8" xfId="0" applyNumberFormat="1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0" fontId="2" fillId="2" borderId="27" xfId="0" applyNumberFormat="1" applyFont="1" applyFill="1" applyBorder="1"/>
    <xf numFmtId="10" fontId="2" fillId="2" borderId="19" xfId="0" applyNumberFormat="1" applyFont="1" applyFill="1" applyBorder="1"/>
    <xf numFmtId="10" fontId="2" fillId="2" borderId="23" xfId="0" applyNumberFormat="1" applyFont="1" applyFill="1" applyBorder="1"/>
    <xf numFmtId="164" fontId="3" fillId="2" borderId="28" xfId="0" applyNumberFormat="1" applyFont="1" applyFill="1" applyBorder="1"/>
    <xf numFmtId="10" fontId="3" fillId="2" borderId="29" xfId="0" applyNumberFormat="1" applyFont="1" applyFill="1" applyBorder="1"/>
    <xf numFmtId="164" fontId="3" fillId="2" borderId="30" xfId="0" applyNumberFormat="1" applyFont="1" applyFill="1" applyBorder="1"/>
    <xf numFmtId="164" fontId="3" fillId="2" borderId="31" xfId="0" applyNumberFormat="1" applyFont="1" applyFill="1" applyBorder="1"/>
    <xf numFmtId="164" fontId="3" fillId="2" borderId="32" xfId="0" applyNumberFormat="1" applyFont="1" applyFill="1" applyBorder="1"/>
    <xf numFmtId="164" fontId="2" fillId="2" borderId="32" xfId="0" applyNumberFormat="1" applyFont="1" applyFill="1" applyBorder="1"/>
    <xf numFmtId="10" fontId="3" fillId="2" borderId="33" xfId="0" applyNumberFormat="1" applyFont="1" applyFill="1" applyBorder="1"/>
    <xf numFmtId="164" fontId="3" fillId="2" borderId="34" xfId="0" applyNumberFormat="1" applyFont="1" applyFill="1" applyBorder="1"/>
    <xf numFmtId="164" fontId="2" fillId="2" borderId="35" xfId="0" applyNumberFormat="1" applyFont="1" applyFill="1" applyBorder="1"/>
    <xf numFmtId="164" fontId="2" fillId="2" borderId="36" xfId="0" applyNumberFormat="1" applyFont="1" applyFill="1" applyBorder="1"/>
    <xf numFmtId="164" fontId="2" fillId="2" borderId="5" xfId="0" applyNumberFormat="1" applyFont="1" applyFill="1" applyBorder="1"/>
    <xf numFmtId="164" fontId="2" fillId="2" borderId="18" xfId="0" applyNumberFormat="1" applyFont="1" applyFill="1" applyBorder="1"/>
    <xf numFmtId="0" fontId="0" fillId="0" borderId="37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/>
    <xf numFmtId="164" fontId="4" fillId="0" borderId="27" xfId="0" applyNumberFormat="1" applyFont="1" applyFill="1" applyBorder="1"/>
    <xf numFmtId="164" fontId="4" fillId="0" borderId="19" xfId="0" applyNumberFormat="1" applyFont="1" applyFill="1" applyBorder="1"/>
    <xf numFmtId="164" fontId="4" fillId="0" borderId="38" xfId="0" applyNumberFormat="1" applyFont="1" applyFill="1" applyBorder="1"/>
    <xf numFmtId="49" fontId="0" fillId="0" borderId="18" xfId="0" applyNumberFormat="1" applyFont="1" applyFill="1" applyBorder="1" applyAlignment="1">
      <alignment horizontal="center"/>
    </xf>
    <xf numFmtId="164" fontId="2" fillId="3" borderId="12" xfId="0" applyNumberFormat="1" applyFont="1" applyFill="1" applyBorder="1"/>
    <xf numFmtId="164" fontId="2" fillId="3" borderId="40" xfId="0" applyNumberFormat="1" applyFont="1" applyFill="1" applyBorder="1"/>
    <xf numFmtId="164" fontId="2" fillId="3" borderId="35" xfId="0" applyNumberFormat="1" applyFont="1" applyFill="1" applyBorder="1"/>
    <xf numFmtId="0" fontId="2" fillId="2" borderId="19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6" fillId="4" borderId="37" xfId="0" applyFont="1" applyFill="1" applyBorder="1" applyAlignment="1">
      <alignment horizontal="center" vertical="center" textRotation="90" wrapText="1"/>
    </xf>
    <xf numFmtId="0" fontId="6" fillId="4" borderId="39" xfId="0" applyFont="1" applyFill="1" applyBorder="1" applyAlignment="1">
      <alignment horizontal="center" vertical="center" textRotation="90" wrapText="1"/>
    </xf>
    <xf numFmtId="3" fontId="4" fillId="0" borderId="15" xfId="0" applyNumberFormat="1" applyFont="1" applyFill="1" applyBorder="1"/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субсидиям ФГБОУ ВО &lt;&lt;РГЭУ (РИНХ)&gt;&gt; за 2022 год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230876216968011E-2"/>
          <c:y val="0.23937412475121633"/>
          <c:w val="0.89290681502086233"/>
          <c:h val="0.6554824163748260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7487250811311973E-2"/>
                  <c:y val="1.1931394481730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26564673157162E-2"/>
                  <c:y val="-5.9656972408650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2.6845637583892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'2022'!$A$7:$A$27</c15:sqref>
                  </c15:fullRef>
                </c:ext>
              </c:extLst>
              <c:f>('2022'!$A$7,'2022'!$A$9,'2022'!$A$11:$A$12,'2022'!$A$14:$A$19,'2022'!$A$22,'2022'!$A$26)</c:f>
              <c:strCache>
                <c:ptCount val="12"/>
                <c:pt idx="0">
                  <c:v> 211</c:v>
                </c:pt>
                <c:pt idx="1">
                  <c:v> 213</c:v>
                </c:pt>
                <c:pt idx="2">
                  <c:v> 222</c:v>
                </c:pt>
                <c:pt idx="3">
                  <c:v> 223</c:v>
                </c:pt>
                <c:pt idx="4">
                  <c:v> 225</c:v>
                </c:pt>
                <c:pt idx="5">
                  <c:v> 226</c:v>
                </c:pt>
                <c:pt idx="6">
                  <c:v>227</c:v>
                </c:pt>
                <c:pt idx="7">
                  <c:v>266</c:v>
                </c:pt>
                <c:pt idx="8">
                  <c:v>271</c:v>
                </c:pt>
                <c:pt idx="9">
                  <c:v>272</c:v>
                </c:pt>
                <c:pt idx="10">
                  <c:v>291</c:v>
                </c:pt>
                <c:pt idx="11">
                  <c:v>296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'2022'!$K$7:$K$27</c15:sqref>
                  </c15:fullRef>
                </c:ext>
              </c:extLst>
              <c:f>('2022'!$K$7,'2022'!$K$9,'2022'!$K$11:$K$12,'2022'!$K$14:$K$19,'2022'!$K$22,'2022'!$K$26)</c:f>
              <c:numCache>
                <c:formatCode>0.00%</c:formatCode>
                <c:ptCount val="12"/>
                <c:pt idx="0">
                  <c:v>0.43913955996298421</c:v>
                </c:pt>
                <c:pt idx="1">
                  <c:v>0.12793021679488795</c:v>
                </c:pt>
                <c:pt idx="2">
                  <c:v>3.0516935394788135E-3</c:v>
                </c:pt>
                <c:pt idx="3">
                  <c:v>2.0298704921436081E-2</c:v>
                </c:pt>
                <c:pt idx="4">
                  <c:v>9.684356030339851E-2</c:v>
                </c:pt>
                <c:pt idx="5">
                  <c:v>2.2916499217519985E-2</c:v>
                </c:pt>
                <c:pt idx="6">
                  <c:v>4.3153525544179281E-4</c:v>
                </c:pt>
                <c:pt idx="7">
                  <c:v>1.0597113269838049E-3</c:v>
                </c:pt>
                <c:pt idx="8">
                  <c:v>3.6011273213824434E-2</c:v>
                </c:pt>
                <c:pt idx="9">
                  <c:v>6.1379872662714365E-3</c:v>
                </c:pt>
                <c:pt idx="10">
                  <c:v>8.4048368053152769E-3</c:v>
                </c:pt>
                <c:pt idx="11">
                  <c:v>0.23777442139245766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89792"/>
        <c:axId val="134697240"/>
        <c:axId val="0"/>
      </c:bar3DChart>
      <c:catAx>
        <c:axId val="1346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34697240"/>
        <c:crosses val="autoZero"/>
        <c:auto val="1"/>
        <c:lblAlgn val="ctr"/>
        <c:lblOffset val="100"/>
        <c:noMultiLvlLbl val="0"/>
      </c:catAx>
      <c:valAx>
        <c:axId val="134697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468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приносящей доход деятельности ФГБОУ ВО &lt;&lt;РГЭУ (РИНХ)&gt;&gt; за 2022 год</a:t>
            </a:r>
          </a:p>
        </c:rich>
      </c:tx>
      <c:layout>
        <c:manualLayout>
          <c:xMode val="edge"/>
          <c:yMode val="edge"/>
          <c:x val="0.1160838955533243"/>
          <c:y val="1.02879628122796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24527100993707E-2"/>
          <c:y val="0.19135840920462241"/>
          <c:w val="0.91049013227309072"/>
          <c:h val="0.7489726983922855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2403942514178719E-2"/>
                  <c:y val="5.20657140079712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141842409558775E-3"/>
                  <c:y val="-4.2891243532830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76456876456891E-2"/>
                  <c:y val="-1.591912122095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48696844993151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129398160894227E-3"/>
                  <c:y val="4.6876856442226833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760035240350202E-3"/>
                  <c:y val="-2.73808366546774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684011526531212E-3"/>
                  <c:y val="-1.50632405517201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31440999944869E-3"/>
                  <c:y val="3.26820258578788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852853183561845E-2"/>
                  <c:y val="-1.9072615923010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842281078502233E-3"/>
                  <c:y val="-7.55171035719300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64449461299855E-2"/>
                  <c:y val="-5.8291478997223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2116072903474475E-3"/>
                  <c:y val="-2.86920925007840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36675660297707E-3"/>
                  <c:y val="-6.49212058369257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50981039957418E-2"/>
                  <c:y val="-6.44113930203179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963548262760861E-2"/>
                  <c:y val="-6.804704967434626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3097847034854908E-2"/>
                  <c:y val="-8.53806854390114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2.0773419346680089E-2"/>
                  <c:y val="-2.2306790347549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'2022'!$A$7:$A$27</c15:sqref>
                  </c15:fullRef>
                </c:ext>
              </c:extLst>
              <c:f>('2022'!$A$7:$A$19,'2022'!$A$22,'2022'!$A$26:$A$27)</c:f>
              <c:strCache>
                <c:ptCount val="16"/>
                <c:pt idx="0">
                  <c:v> 211</c:v>
                </c:pt>
                <c:pt idx="1">
                  <c:v> 212</c:v>
                </c:pt>
                <c:pt idx="2">
                  <c:v> 213</c:v>
                </c:pt>
                <c:pt idx="3">
                  <c:v> 221</c:v>
                </c:pt>
                <c:pt idx="4">
                  <c:v> 222</c:v>
                </c:pt>
                <c:pt idx="5">
                  <c:v> 223</c:v>
                </c:pt>
                <c:pt idx="6">
                  <c:v> 224</c:v>
                </c:pt>
                <c:pt idx="7">
                  <c:v> 225</c:v>
                </c:pt>
                <c:pt idx="8">
                  <c:v> 226</c:v>
                </c:pt>
                <c:pt idx="9">
                  <c:v>227</c:v>
                </c:pt>
                <c:pt idx="10">
                  <c:v>266</c:v>
                </c:pt>
                <c:pt idx="11">
                  <c:v>271</c:v>
                </c:pt>
                <c:pt idx="12">
                  <c:v>272</c:v>
                </c:pt>
                <c:pt idx="13">
                  <c:v>291</c:v>
                </c:pt>
                <c:pt idx="14">
                  <c:v>296</c:v>
                </c:pt>
                <c:pt idx="15">
                  <c:v>297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'2022'!$T$7:$T$27</c15:sqref>
                  </c15:fullRef>
                </c:ext>
              </c:extLst>
              <c:f>('2022'!$T$7:$T$19,'2022'!$T$22,'2022'!$T$26:$T$27)</c:f>
              <c:numCache>
                <c:formatCode>0.00%</c:formatCode>
                <c:ptCount val="16"/>
                <c:pt idx="0">
                  <c:v>0.45541776223792496</c:v>
                </c:pt>
                <c:pt idx="1">
                  <c:v>5.9523522675853204E-4</c:v>
                </c:pt>
                <c:pt idx="2">
                  <c:v>0.13448876323181155</c:v>
                </c:pt>
                <c:pt idx="3">
                  <c:v>6.3497573610507112E-3</c:v>
                </c:pt>
                <c:pt idx="4">
                  <c:v>8.5180786498164024E-4</c:v>
                </c:pt>
                <c:pt idx="5">
                  <c:v>5.1363798232207873E-2</c:v>
                </c:pt>
                <c:pt idx="6">
                  <c:v>7.3056732298191233E-3</c:v>
                </c:pt>
                <c:pt idx="7">
                  <c:v>7.9430834148555229E-2</c:v>
                </c:pt>
                <c:pt idx="8">
                  <c:v>0.15606645563677957</c:v>
                </c:pt>
                <c:pt idx="9">
                  <c:v>1.6771109787996888E-3</c:v>
                </c:pt>
                <c:pt idx="10">
                  <c:v>6.7549726319749673E-4</c:v>
                </c:pt>
                <c:pt idx="11">
                  <c:v>5.4744524940970839E-2</c:v>
                </c:pt>
                <c:pt idx="12">
                  <c:v>2.6018775334263135E-2</c:v>
                </c:pt>
                <c:pt idx="13">
                  <c:v>9.0861444294573976E-3</c:v>
                </c:pt>
                <c:pt idx="14">
                  <c:v>7.9240066409772751E-4</c:v>
                </c:pt>
                <c:pt idx="15">
                  <c:v>6.5838134238339029E-4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'2022'!$T$20</c15:sqref>
                  <c15:dLbl>
                    <c:idx val="12"/>
                    <c:layout>
                      <c:manualLayout>
                        <c:x val="1.2993998127856395E-2"/>
                        <c:y val="-1.0817320674422072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ru-RU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'2022'!$T$21</c15:sqref>
                  <c15:dLbl>
                    <c:idx val="12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'2022'!$T$23</c15:sqref>
                  <c15:dLbl>
                    <c:idx val="13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'2022'!$T$24</c15:sqref>
                  <c15:dLbl>
                    <c:idx val="13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'2022'!$T$25</c15:sqref>
                  <c15:dLbl>
                    <c:idx val="13"/>
                    <c:layout>
                      <c:manualLayout>
                        <c:x val="4.1679055852284199E-3"/>
                        <c:y val="-9.8754630979770511E-3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ru-RU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98024"/>
        <c:axId val="134698416"/>
        <c:axId val="0"/>
      </c:bar3DChart>
      <c:catAx>
        <c:axId val="1346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aseline="0"/>
            </a:pPr>
            <a:endParaRPr lang="ru-RU"/>
          </a:p>
        </c:txPr>
        <c:crossAx val="134698416"/>
        <c:crosses val="autoZero"/>
        <c:auto val="1"/>
        <c:lblAlgn val="ctr"/>
        <c:lblOffset val="100"/>
        <c:noMultiLvlLbl val="0"/>
      </c:catAx>
      <c:valAx>
        <c:axId val="1346984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46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printSettings>
    <c:headerFooter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источникам финансирования ФГБОУ ВО &lt;&lt;РГЭУ (РИНХ)&gt;&gt; за 2022 год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062552838755"/>
          <c:y val="0.30803605001836504"/>
          <c:w val="0.45608145725679738"/>
          <c:h val="0.60267922829680121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('2022'!$J$5,'2022'!$S$5)</c:f>
              <c:strCache>
                <c:ptCount val="2"/>
                <c:pt idx="0">
                  <c:v>ИТОГО по субсидиям</c:v>
                </c:pt>
                <c:pt idx="1">
                  <c:v>ИТОГО по приносящей доход деятельности</c:v>
                </c:pt>
              </c:strCache>
            </c:strRef>
          </c:cat>
          <c:val>
            <c:numRef>
              <c:f>('2022'!$J$28,'2022'!$S$28)</c:f>
              <c:numCache>
                <c:formatCode>#\ ##0.0</c:formatCode>
                <c:ptCount val="2"/>
                <c:pt idx="0">
                  <c:v>465315.4</c:v>
                </c:pt>
                <c:pt idx="1">
                  <c:v>1203557.8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60866122573537"/>
          <c:y val="0.51785770727725144"/>
          <c:w val="0.31925702007975815"/>
          <c:h val="0.178571623199052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85725</xdr:rowOff>
    </xdr:from>
    <xdr:to>
      <xdr:col>11</xdr:col>
      <xdr:colOff>323850</xdr:colOff>
      <xdr:row>28</xdr:row>
      <xdr:rowOff>133350</xdr:rowOff>
    </xdr:to>
    <xdr:graphicFrame macro="">
      <xdr:nvGraphicFramePr>
        <xdr:cNvPr id="213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11</xdr:col>
      <xdr:colOff>333375</xdr:colOff>
      <xdr:row>29</xdr:row>
      <xdr:rowOff>85725</xdr:rowOff>
    </xdr:to>
    <xdr:graphicFrame macro="">
      <xdr:nvGraphicFramePr>
        <xdr:cNvPr id="725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10</xdr:col>
      <xdr:colOff>190500</xdr:colOff>
      <xdr:row>27</xdr:row>
      <xdr:rowOff>104775</xdr:rowOff>
    </xdr:to>
    <xdr:graphicFrame macro="">
      <xdr:nvGraphicFramePr>
        <xdr:cNvPr id="1134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30" sqref="D30"/>
    </sheetView>
  </sheetViews>
  <sheetFormatPr defaultRowHeight="12.75" x14ac:dyDescent="0.2"/>
  <sheetData/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2.75" x14ac:dyDescent="0.2"/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defaultRowHeight="12.75" x14ac:dyDescent="0.2"/>
  <sheetData/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80" zoomScaleNormal="80" workbookViewId="0">
      <selection activeCell="B19" sqref="B19"/>
    </sheetView>
  </sheetViews>
  <sheetFormatPr defaultRowHeight="12.75" x14ac:dyDescent="0.2"/>
  <cols>
    <col min="2" max="2" width="28.42578125" customWidth="1"/>
    <col min="3" max="3" width="14.85546875" customWidth="1"/>
    <col min="4" max="5" width="12.140625" customWidth="1"/>
    <col min="6" max="6" width="10.85546875" customWidth="1"/>
    <col min="7" max="7" width="11.42578125" customWidth="1"/>
    <col min="8" max="8" width="15.5703125" customWidth="1"/>
    <col min="9" max="9" width="11.7109375" bestFit="1" customWidth="1"/>
    <col min="10" max="11" width="10.85546875" customWidth="1"/>
    <col min="12" max="12" width="11.140625" customWidth="1"/>
    <col min="13" max="13" width="10.28515625" customWidth="1"/>
    <col min="14" max="14" width="15" customWidth="1"/>
    <col min="15" max="15" width="11.42578125" customWidth="1"/>
    <col min="16" max="16" width="13" customWidth="1"/>
    <col min="17" max="17" width="14.28515625" customWidth="1"/>
    <col min="18" max="18" width="12.28515625" customWidth="1"/>
    <col min="19" max="19" width="11.85546875" customWidth="1"/>
    <col min="20" max="20" width="12.42578125" customWidth="1"/>
    <col min="21" max="21" width="13" customWidth="1"/>
  </cols>
  <sheetData>
    <row r="1" spans="1:21" ht="1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" x14ac:dyDescent="0.25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3.5" thickBot="1" x14ac:dyDescent="0.25">
      <c r="A3" s="14"/>
      <c r="B3" s="25"/>
      <c r="U3" s="9" t="s">
        <v>1</v>
      </c>
    </row>
    <row r="4" spans="1:21" x14ac:dyDescent="0.2">
      <c r="A4" s="74" t="s">
        <v>2</v>
      </c>
      <c r="B4" s="74" t="s">
        <v>3</v>
      </c>
      <c r="C4" s="76">
        <v>2022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78"/>
      <c r="U4" s="79"/>
    </row>
    <row r="5" spans="1:21" ht="121.5" customHeight="1" x14ac:dyDescent="0.2">
      <c r="A5" s="75"/>
      <c r="B5" s="75"/>
      <c r="C5" s="66" t="s">
        <v>51</v>
      </c>
      <c r="D5" s="66" t="s">
        <v>60</v>
      </c>
      <c r="E5" s="66" t="s">
        <v>61</v>
      </c>
      <c r="F5" s="66" t="s">
        <v>52</v>
      </c>
      <c r="G5" s="66" t="s">
        <v>53</v>
      </c>
      <c r="H5" s="66" t="s">
        <v>54</v>
      </c>
      <c r="I5" s="67" t="s">
        <v>62</v>
      </c>
      <c r="J5" s="66" t="s">
        <v>41</v>
      </c>
      <c r="K5" s="66" t="s">
        <v>4</v>
      </c>
      <c r="L5" s="68" t="s">
        <v>63</v>
      </c>
      <c r="M5" s="67" t="s">
        <v>64</v>
      </c>
      <c r="N5" s="67" t="s">
        <v>65</v>
      </c>
      <c r="O5" s="67" t="s">
        <v>55</v>
      </c>
      <c r="P5" s="69" t="s">
        <v>40</v>
      </c>
      <c r="Q5" s="67" t="s">
        <v>56</v>
      </c>
      <c r="R5" s="69" t="s">
        <v>57</v>
      </c>
      <c r="S5" s="63" t="s">
        <v>42</v>
      </c>
      <c r="T5" s="64" t="s">
        <v>5</v>
      </c>
      <c r="U5" s="65" t="s">
        <v>6</v>
      </c>
    </row>
    <row r="6" spans="1:21" ht="13.5" thickBot="1" x14ac:dyDescent="0.25">
      <c r="A6" s="31">
        <v>1</v>
      </c>
      <c r="B6" s="32">
        <v>2</v>
      </c>
      <c r="C6" s="33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5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6">
        <v>18</v>
      </c>
      <c r="S6" s="37">
        <v>19</v>
      </c>
      <c r="T6" s="37">
        <v>20</v>
      </c>
      <c r="U6" s="38">
        <v>21</v>
      </c>
    </row>
    <row r="7" spans="1:21" ht="13.5" thickBot="1" x14ac:dyDescent="0.25">
      <c r="A7" s="1" t="s">
        <v>7</v>
      </c>
      <c r="B7" s="2" t="s">
        <v>8</v>
      </c>
      <c r="C7" s="3">
        <v>203918.3</v>
      </c>
      <c r="D7" s="4"/>
      <c r="E7" s="4"/>
      <c r="F7" s="4"/>
      <c r="G7" s="4"/>
      <c r="H7" s="4">
        <v>420.1</v>
      </c>
      <c r="I7" s="56"/>
      <c r="J7" s="61">
        <f t="shared" ref="J7:J28" si="0">SUM(C7:I7)</f>
        <v>204338.4</v>
      </c>
      <c r="K7" s="39">
        <f>J7/J28</f>
        <v>0.43913955996298421</v>
      </c>
      <c r="L7" s="15">
        <v>441409.9</v>
      </c>
      <c r="M7" s="4">
        <v>70792.3</v>
      </c>
      <c r="N7" s="4">
        <v>6296.9</v>
      </c>
      <c r="O7" s="4">
        <v>2660.7</v>
      </c>
      <c r="P7" s="4">
        <v>6703.4</v>
      </c>
      <c r="Q7" s="4"/>
      <c r="R7" s="4">
        <v>20258.400000000001</v>
      </c>
      <c r="S7" s="62">
        <f t="shared" ref="S7:S28" si="1">SUM(L7:R7)</f>
        <v>548121.60000000009</v>
      </c>
      <c r="T7" s="39">
        <f>S7/S28</f>
        <v>0.45541776223792496</v>
      </c>
      <c r="U7" s="51">
        <f t="shared" ref="U7:U27" si="2">J7+S7</f>
        <v>752460.00000000012</v>
      </c>
    </row>
    <row r="8" spans="1:21" ht="13.5" thickBot="1" x14ac:dyDescent="0.25">
      <c r="A8" s="5" t="s">
        <v>9</v>
      </c>
      <c r="B8" s="6" t="s">
        <v>10</v>
      </c>
      <c r="C8" s="7"/>
      <c r="D8" s="8"/>
      <c r="E8" s="8"/>
      <c r="F8" s="8"/>
      <c r="G8" s="8"/>
      <c r="H8" s="8"/>
      <c r="I8" s="57"/>
      <c r="J8" s="60">
        <f t="shared" si="0"/>
        <v>0</v>
      </c>
      <c r="K8" s="40">
        <f>J8/J28</f>
        <v>0</v>
      </c>
      <c r="L8" s="22">
        <v>661.4</v>
      </c>
      <c r="M8" s="8">
        <v>5.2</v>
      </c>
      <c r="N8" s="30">
        <v>0.4</v>
      </c>
      <c r="O8" s="8">
        <v>19.899999999999999</v>
      </c>
      <c r="P8" s="8">
        <v>15</v>
      </c>
      <c r="Q8" s="8"/>
      <c r="R8" s="8">
        <v>14.5</v>
      </c>
      <c r="S8" s="62">
        <f t="shared" si="1"/>
        <v>716.4</v>
      </c>
      <c r="T8" s="40">
        <f>S8/S28</f>
        <v>5.9523522675853204E-4</v>
      </c>
      <c r="U8" s="52">
        <f t="shared" si="2"/>
        <v>716.4</v>
      </c>
    </row>
    <row r="9" spans="1:21" ht="22.5" customHeight="1" thickBot="1" x14ac:dyDescent="0.25">
      <c r="A9" s="5" t="s">
        <v>11</v>
      </c>
      <c r="B9" s="6" t="s">
        <v>12</v>
      </c>
      <c r="C9" s="7">
        <v>59401</v>
      </c>
      <c r="D9" s="8"/>
      <c r="E9" s="8"/>
      <c r="F9" s="8"/>
      <c r="G9" s="8"/>
      <c r="H9" s="8">
        <v>126.9</v>
      </c>
      <c r="I9" s="57"/>
      <c r="J9" s="60">
        <f t="shared" si="0"/>
        <v>59527.9</v>
      </c>
      <c r="K9" s="40">
        <f>J9/J28</f>
        <v>0.12793021679488795</v>
      </c>
      <c r="L9" s="22">
        <v>130093.7</v>
      </c>
      <c r="M9" s="8">
        <v>21105.8</v>
      </c>
      <c r="N9" s="8">
        <v>1874.6</v>
      </c>
      <c r="O9" s="8">
        <v>725</v>
      </c>
      <c r="P9" s="8">
        <v>2019.9</v>
      </c>
      <c r="Q9" s="8"/>
      <c r="R9" s="8">
        <v>6046</v>
      </c>
      <c r="S9" s="62">
        <f t="shared" si="1"/>
        <v>161865</v>
      </c>
      <c r="T9" s="40">
        <f>S9/S28</f>
        <v>0.13448876323181155</v>
      </c>
      <c r="U9" s="52">
        <f t="shared" si="2"/>
        <v>221392.9</v>
      </c>
    </row>
    <row r="10" spans="1:21" ht="13.5" thickBot="1" x14ac:dyDescent="0.25">
      <c r="A10" s="5" t="s">
        <v>13</v>
      </c>
      <c r="B10" s="6" t="s">
        <v>14</v>
      </c>
      <c r="C10" s="7"/>
      <c r="D10" s="8"/>
      <c r="E10" s="8"/>
      <c r="F10" s="8"/>
      <c r="G10" s="8"/>
      <c r="H10" s="8"/>
      <c r="I10" s="57"/>
      <c r="J10" s="60">
        <f t="shared" si="0"/>
        <v>0</v>
      </c>
      <c r="K10" s="40">
        <f>J10/J28</f>
        <v>0</v>
      </c>
      <c r="L10" s="7">
        <v>6042.1</v>
      </c>
      <c r="M10" s="8">
        <v>1007.7</v>
      </c>
      <c r="N10" s="8">
        <v>67.2</v>
      </c>
      <c r="O10" s="8">
        <v>138.5</v>
      </c>
      <c r="P10" s="8">
        <v>46.6</v>
      </c>
      <c r="Q10" s="8"/>
      <c r="R10" s="8">
        <v>340.2</v>
      </c>
      <c r="S10" s="62">
        <f t="shared" si="1"/>
        <v>7642.3</v>
      </c>
      <c r="T10" s="40">
        <f>S10/S28</f>
        <v>6.3497573610507112E-3</v>
      </c>
      <c r="U10" s="52">
        <f t="shared" si="2"/>
        <v>7642.3</v>
      </c>
    </row>
    <row r="11" spans="1:21" ht="13.5" thickBot="1" x14ac:dyDescent="0.25">
      <c r="A11" s="5" t="s">
        <v>15</v>
      </c>
      <c r="B11" s="28" t="s">
        <v>16</v>
      </c>
      <c r="C11" s="7"/>
      <c r="D11" s="8"/>
      <c r="E11" s="8"/>
      <c r="F11" s="8"/>
      <c r="G11" s="8"/>
      <c r="H11" s="8"/>
      <c r="I11" s="57">
        <v>1420</v>
      </c>
      <c r="J11" s="60">
        <f t="shared" si="0"/>
        <v>1420</v>
      </c>
      <c r="K11" s="40">
        <f>J11/J28</f>
        <v>3.0516935394788135E-3</v>
      </c>
      <c r="L11" s="17">
        <v>855.5</v>
      </c>
      <c r="M11" s="8">
        <v>42.1</v>
      </c>
      <c r="N11" s="8">
        <v>1.7</v>
      </c>
      <c r="O11" s="8">
        <v>4.8</v>
      </c>
      <c r="P11" s="8">
        <v>0</v>
      </c>
      <c r="Q11" s="8"/>
      <c r="R11" s="8">
        <v>121.1</v>
      </c>
      <c r="S11" s="62">
        <f t="shared" si="1"/>
        <v>1025.2</v>
      </c>
      <c r="T11" s="40">
        <f>S11/S28</f>
        <v>8.5180786498164024E-4</v>
      </c>
      <c r="U11" s="52">
        <f t="shared" si="2"/>
        <v>2445.1999999999998</v>
      </c>
    </row>
    <row r="12" spans="1:21" ht="13.5" thickBot="1" x14ac:dyDescent="0.25">
      <c r="A12" s="5" t="s">
        <v>17</v>
      </c>
      <c r="B12" s="6" t="s">
        <v>18</v>
      </c>
      <c r="C12" s="7">
        <v>9428</v>
      </c>
      <c r="D12" s="8"/>
      <c r="E12" s="8"/>
      <c r="F12" s="8"/>
      <c r="G12" s="8"/>
      <c r="H12" s="8"/>
      <c r="I12" s="57">
        <v>17.3</v>
      </c>
      <c r="J12" s="60">
        <f t="shared" si="0"/>
        <v>9445.2999999999993</v>
      </c>
      <c r="K12" s="40">
        <f>J12/J28</f>
        <v>2.0298704921436081E-2</v>
      </c>
      <c r="L12" s="7">
        <v>15401.1</v>
      </c>
      <c r="M12" s="8">
        <v>5206</v>
      </c>
      <c r="N12" s="8">
        <v>100.6</v>
      </c>
      <c r="O12" s="8">
        <v>388.3</v>
      </c>
      <c r="P12" s="8">
        <v>1014</v>
      </c>
      <c r="Q12" s="8"/>
      <c r="R12" s="8">
        <v>39709.300000000003</v>
      </c>
      <c r="S12" s="62">
        <f t="shared" si="1"/>
        <v>61819.3</v>
      </c>
      <c r="T12" s="40">
        <f>S12/S28</f>
        <v>5.1363798232207873E-2</v>
      </c>
      <c r="U12" s="52">
        <f t="shared" si="2"/>
        <v>71264.600000000006</v>
      </c>
    </row>
    <row r="13" spans="1:21" ht="26.25" thickBot="1" x14ac:dyDescent="0.25">
      <c r="A13" s="5" t="s">
        <v>19</v>
      </c>
      <c r="B13" s="6" t="s">
        <v>20</v>
      </c>
      <c r="C13" s="7"/>
      <c r="D13" s="8"/>
      <c r="E13" s="8"/>
      <c r="F13" s="8"/>
      <c r="G13" s="8"/>
      <c r="H13" s="8"/>
      <c r="I13" s="57"/>
      <c r="J13" s="60">
        <f t="shared" si="0"/>
        <v>0</v>
      </c>
      <c r="K13" s="40">
        <f>J13/J28</f>
        <v>0</v>
      </c>
      <c r="L13" s="17">
        <v>2301.8000000000002</v>
      </c>
      <c r="M13" s="8">
        <v>524.5</v>
      </c>
      <c r="N13" s="8">
        <v>0</v>
      </c>
      <c r="O13" s="8"/>
      <c r="P13" s="8">
        <v>0</v>
      </c>
      <c r="Q13" s="8"/>
      <c r="R13" s="8">
        <v>5966.5</v>
      </c>
      <c r="S13" s="62">
        <f t="shared" si="1"/>
        <v>8792.7999999999993</v>
      </c>
      <c r="T13" s="40">
        <f>S13/S28</f>
        <v>7.3056732298191233E-3</v>
      </c>
      <c r="U13" s="52">
        <f t="shared" si="2"/>
        <v>8792.7999999999993</v>
      </c>
    </row>
    <row r="14" spans="1:21" ht="26.25" thickBot="1" x14ac:dyDescent="0.25">
      <c r="A14" s="5" t="s">
        <v>21</v>
      </c>
      <c r="B14" s="6" t="s">
        <v>22</v>
      </c>
      <c r="C14" s="7"/>
      <c r="D14" s="8"/>
      <c r="E14" s="8"/>
      <c r="F14" s="8">
        <v>44871.7</v>
      </c>
      <c r="G14" s="8">
        <v>12.3</v>
      </c>
      <c r="H14" s="8"/>
      <c r="I14" s="57">
        <v>178.8</v>
      </c>
      <c r="J14" s="60">
        <f t="shared" si="0"/>
        <v>45062.8</v>
      </c>
      <c r="K14" s="40">
        <f>J14/J28</f>
        <v>9.684356030339851E-2</v>
      </c>
      <c r="L14" s="16">
        <v>48828.9</v>
      </c>
      <c r="M14" s="8">
        <v>14818.6</v>
      </c>
      <c r="N14" s="8">
        <v>394.9</v>
      </c>
      <c r="O14" s="8">
        <v>533</v>
      </c>
      <c r="P14" s="8">
        <v>535.70000000000005</v>
      </c>
      <c r="Q14" s="8"/>
      <c r="R14" s="8">
        <v>30488.5</v>
      </c>
      <c r="S14" s="62">
        <f t="shared" si="1"/>
        <v>95599.6</v>
      </c>
      <c r="T14" s="40">
        <f>S14/S28</f>
        <v>7.9430834148555229E-2</v>
      </c>
      <c r="U14" s="52">
        <f t="shared" si="2"/>
        <v>140662.40000000002</v>
      </c>
    </row>
    <row r="15" spans="1:21" ht="13.5" thickBot="1" x14ac:dyDescent="0.25">
      <c r="A15" s="5" t="s">
        <v>23</v>
      </c>
      <c r="B15" s="6" t="s">
        <v>24</v>
      </c>
      <c r="C15" s="7">
        <v>3911.4</v>
      </c>
      <c r="D15" s="8"/>
      <c r="E15" s="8"/>
      <c r="F15" s="8"/>
      <c r="G15" s="8"/>
      <c r="H15" s="8"/>
      <c r="I15" s="57">
        <v>6752</v>
      </c>
      <c r="J15" s="60">
        <f t="shared" si="0"/>
        <v>10663.4</v>
      </c>
      <c r="K15" s="40">
        <f>J15/J28</f>
        <v>2.2916499217519985E-2</v>
      </c>
      <c r="L15" s="7">
        <v>100820.2</v>
      </c>
      <c r="M15" s="8">
        <v>14896.6</v>
      </c>
      <c r="N15" s="8">
        <v>5966.1</v>
      </c>
      <c r="O15" s="8">
        <v>28218.3</v>
      </c>
      <c r="P15" s="8">
        <v>3440.2</v>
      </c>
      <c r="Q15" s="8">
        <v>2349.1999999999998</v>
      </c>
      <c r="R15" s="8">
        <v>32144.400000000001</v>
      </c>
      <c r="S15" s="62">
        <f t="shared" si="1"/>
        <v>187835.00000000003</v>
      </c>
      <c r="T15" s="40">
        <f>S15/S28</f>
        <v>0.15606645563677957</v>
      </c>
      <c r="U15" s="52">
        <f t="shared" si="2"/>
        <v>198498.40000000002</v>
      </c>
    </row>
    <row r="16" spans="1:21" ht="42" customHeight="1" thickBot="1" x14ac:dyDescent="0.25">
      <c r="A16" s="27" t="s">
        <v>43</v>
      </c>
      <c r="B16" s="28" t="s">
        <v>44</v>
      </c>
      <c r="C16" s="7"/>
      <c r="D16" s="8"/>
      <c r="E16" s="8"/>
      <c r="F16" s="8"/>
      <c r="G16" s="8"/>
      <c r="H16" s="8"/>
      <c r="I16" s="57">
        <v>200.8</v>
      </c>
      <c r="J16" s="60">
        <f t="shared" si="0"/>
        <v>200.8</v>
      </c>
      <c r="K16" s="40">
        <f>J16/J28</f>
        <v>4.3153525544179281E-4</v>
      </c>
      <c r="L16" s="13">
        <v>1804.1</v>
      </c>
      <c r="M16" s="8">
        <v>154.19999999999999</v>
      </c>
      <c r="N16" s="8">
        <v>6.7</v>
      </c>
      <c r="O16" s="8">
        <v>3.4</v>
      </c>
      <c r="P16" s="8">
        <v>40.5</v>
      </c>
      <c r="Q16" s="8"/>
      <c r="R16" s="8">
        <v>9.6</v>
      </c>
      <c r="S16" s="62">
        <f t="shared" si="1"/>
        <v>2018.5</v>
      </c>
      <c r="T16" s="40">
        <f>S16/S28</f>
        <v>1.6771109787996888E-3</v>
      </c>
      <c r="U16" s="52">
        <f t="shared" si="2"/>
        <v>2219.3000000000002</v>
      </c>
    </row>
    <row r="17" spans="1:21" ht="39" thickBot="1" x14ac:dyDescent="0.25">
      <c r="A17" s="27" t="s">
        <v>45</v>
      </c>
      <c r="B17" s="28" t="s">
        <v>46</v>
      </c>
      <c r="C17" s="7">
        <v>493.1</v>
      </c>
      <c r="D17" s="8"/>
      <c r="E17" s="8"/>
      <c r="F17" s="8"/>
      <c r="G17" s="8"/>
      <c r="H17" s="8"/>
      <c r="I17" s="57"/>
      <c r="J17" s="60">
        <f t="shared" si="0"/>
        <v>493.1</v>
      </c>
      <c r="K17" s="40">
        <f>J17/J28</f>
        <v>1.0597113269838049E-3</v>
      </c>
      <c r="L17" s="7">
        <v>668.4</v>
      </c>
      <c r="M17" s="8">
        <v>108.1</v>
      </c>
      <c r="N17" s="8">
        <v>19.2</v>
      </c>
      <c r="O17" s="8">
        <v>6.2</v>
      </c>
      <c r="P17" s="8">
        <v>0</v>
      </c>
      <c r="Q17" s="8"/>
      <c r="R17" s="8">
        <v>11.1</v>
      </c>
      <c r="S17" s="62">
        <f t="shared" si="1"/>
        <v>813.00000000000011</v>
      </c>
      <c r="T17" s="40">
        <f>S17/S28</f>
        <v>6.7549726319749673E-4</v>
      </c>
      <c r="U17" s="52">
        <f t="shared" si="2"/>
        <v>1306.1000000000001</v>
      </c>
    </row>
    <row r="18" spans="1:21" ht="39" thickBot="1" x14ac:dyDescent="0.25">
      <c r="A18" s="5" t="s">
        <v>29</v>
      </c>
      <c r="B18" s="6" t="s">
        <v>25</v>
      </c>
      <c r="C18" s="7">
        <v>14896.7</v>
      </c>
      <c r="D18" s="8"/>
      <c r="E18" s="8">
        <v>1228</v>
      </c>
      <c r="F18" s="8"/>
      <c r="G18" s="8"/>
      <c r="H18" s="8"/>
      <c r="I18" s="57">
        <v>631.9</v>
      </c>
      <c r="J18" s="60">
        <f t="shared" si="0"/>
        <v>16756.600000000002</v>
      </c>
      <c r="K18" s="40">
        <f>J18/J28</f>
        <v>3.6011273213824434E-2</v>
      </c>
      <c r="L18" s="7">
        <v>29668.6</v>
      </c>
      <c r="M18" s="8">
        <v>5640.5</v>
      </c>
      <c r="N18" s="8">
        <v>66</v>
      </c>
      <c r="O18" s="8">
        <v>87.2</v>
      </c>
      <c r="P18" s="8">
        <v>177.1</v>
      </c>
      <c r="Q18" s="8">
        <v>90</v>
      </c>
      <c r="R18" s="8">
        <v>30158.799999999999</v>
      </c>
      <c r="S18" s="62">
        <f t="shared" si="1"/>
        <v>65888.2</v>
      </c>
      <c r="T18" s="40">
        <f>S18/S28</f>
        <v>5.4744524940970839E-2</v>
      </c>
      <c r="U18" s="52">
        <f t="shared" si="2"/>
        <v>82644.800000000003</v>
      </c>
    </row>
    <row r="19" spans="1:21" ht="26.25" thickBot="1" x14ac:dyDescent="0.25">
      <c r="A19" s="5" t="s">
        <v>30</v>
      </c>
      <c r="B19" s="28" t="s">
        <v>26</v>
      </c>
      <c r="C19" s="7">
        <v>0</v>
      </c>
      <c r="D19" s="8"/>
      <c r="E19" s="8"/>
      <c r="F19" s="8"/>
      <c r="G19" s="8"/>
      <c r="H19" s="8"/>
      <c r="I19" s="57">
        <v>2856.1</v>
      </c>
      <c r="J19" s="60">
        <f t="shared" si="0"/>
        <v>2856.1</v>
      </c>
      <c r="K19" s="40">
        <f>J19/J28</f>
        <v>6.1379872662714365E-3</v>
      </c>
      <c r="L19" s="17">
        <v>20635.7</v>
      </c>
      <c r="M19" s="8">
        <v>2820.5</v>
      </c>
      <c r="N19" s="8">
        <v>361.9</v>
      </c>
      <c r="O19" s="8">
        <v>386.9</v>
      </c>
      <c r="P19" s="8">
        <v>225.6</v>
      </c>
      <c r="Q19" s="8">
        <v>1280.9000000000001</v>
      </c>
      <c r="R19" s="8">
        <v>5603.6</v>
      </c>
      <c r="S19" s="50">
        <f t="shared" si="1"/>
        <v>31315.100000000006</v>
      </c>
      <c r="T19" s="40">
        <f>S19/S28</f>
        <v>2.6018775334263135E-2</v>
      </c>
      <c r="U19" s="52">
        <f t="shared" si="2"/>
        <v>34171.200000000004</v>
      </c>
    </row>
    <row r="20" spans="1:21" ht="26.25" thickBot="1" x14ac:dyDescent="0.25">
      <c r="A20" s="5" t="s">
        <v>31</v>
      </c>
      <c r="B20" s="10" t="s">
        <v>27</v>
      </c>
      <c r="C20" s="7"/>
      <c r="D20" s="8"/>
      <c r="E20" s="8"/>
      <c r="F20" s="8"/>
      <c r="G20" s="8"/>
      <c r="H20" s="8"/>
      <c r="I20" s="57"/>
      <c r="J20" s="60">
        <f t="shared" si="0"/>
        <v>0</v>
      </c>
      <c r="K20" s="40">
        <f>J20/J28</f>
        <v>0</v>
      </c>
      <c r="L20" s="16"/>
      <c r="M20" s="8"/>
      <c r="N20" s="8"/>
      <c r="O20" s="8"/>
      <c r="P20" s="8"/>
      <c r="Q20" s="8"/>
      <c r="R20" s="8">
        <v>17267.099999999999</v>
      </c>
      <c r="S20" s="50">
        <f t="shared" si="1"/>
        <v>17267.099999999999</v>
      </c>
      <c r="T20" s="40">
        <f>S20/S28</f>
        <v>1.4346714382973545E-2</v>
      </c>
      <c r="U20" s="52">
        <f t="shared" si="2"/>
        <v>17267.099999999999</v>
      </c>
    </row>
    <row r="21" spans="1:21" ht="64.5" thickBot="1" x14ac:dyDescent="0.25">
      <c r="A21" s="20" t="s">
        <v>47</v>
      </c>
      <c r="B21" s="54" t="s">
        <v>48</v>
      </c>
      <c r="C21" s="7"/>
      <c r="D21" s="8"/>
      <c r="E21" s="8"/>
      <c r="F21" s="8"/>
      <c r="G21" s="8"/>
      <c r="H21" s="8"/>
      <c r="I21" s="57"/>
      <c r="J21" s="55">
        <f t="shared" si="0"/>
        <v>0</v>
      </c>
      <c r="K21" s="40">
        <f>J21/J28</f>
        <v>0</v>
      </c>
      <c r="L21" s="16">
        <v>147.4</v>
      </c>
      <c r="M21" s="8"/>
      <c r="N21" s="8"/>
      <c r="O21" s="8"/>
      <c r="P21" s="8"/>
      <c r="Q21" s="8"/>
      <c r="R21" s="8">
        <v>0</v>
      </c>
      <c r="S21" s="50">
        <f t="shared" si="1"/>
        <v>147.4</v>
      </c>
      <c r="T21" s="40">
        <f>S21/S28</f>
        <v>1.2247022951452767E-4</v>
      </c>
      <c r="U21" s="52">
        <f t="shared" si="2"/>
        <v>147.4</v>
      </c>
    </row>
    <row r="22" spans="1:21" ht="33" customHeight="1" thickBot="1" x14ac:dyDescent="0.25">
      <c r="A22" s="20" t="s">
        <v>32</v>
      </c>
      <c r="B22" s="54" t="s">
        <v>34</v>
      </c>
      <c r="C22" s="7">
        <v>3910.9</v>
      </c>
      <c r="D22" s="8"/>
      <c r="E22" s="8"/>
      <c r="F22" s="8"/>
      <c r="G22" s="8"/>
      <c r="H22" s="8"/>
      <c r="I22" s="57"/>
      <c r="J22" s="60">
        <f t="shared" si="0"/>
        <v>3910.9</v>
      </c>
      <c r="K22" s="40">
        <f>J22/J28</f>
        <v>8.4048368053152769E-3</v>
      </c>
      <c r="L22" s="16">
        <v>10831.6</v>
      </c>
      <c r="M22" s="19">
        <v>16</v>
      </c>
      <c r="N22" s="8">
        <v>1.3</v>
      </c>
      <c r="O22" s="19">
        <v>3.1</v>
      </c>
      <c r="P22" s="19">
        <v>82.5</v>
      </c>
      <c r="Q22" s="19"/>
      <c r="R22" s="19">
        <v>1.2</v>
      </c>
      <c r="S22" s="50">
        <f t="shared" si="1"/>
        <v>10935.7</v>
      </c>
      <c r="T22" s="40">
        <f>S22/S28</f>
        <v>9.0861444294573976E-3</v>
      </c>
      <c r="U22" s="52">
        <f t="shared" si="2"/>
        <v>14846.6</v>
      </c>
    </row>
    <row r="23" spans="1:21" ht="26.25" thickBot="1" x14ac:dyDescent="0.25">
      <c r="A23" s="59" t="s">
        <v>58</v>
      </c>
      <c r="B23" s="21" t="s">
        <v>59</v>
      </c>
      <c r="C23" s="7"/>
      <c r="D23" s="8"/>
      <c r="E23" s="8"/>
      <c r="F23" s="8"/>
      <c r="G23" s="8"/>
      <c r="H23" s="8"/>
      <c r="I23" s="57"/>
      <c r="J23" s="60">
        <f t="shared" si="0"/>
        <v>0</v>
      </c>
      <c r="K23" s="40">
        <f>J23/J28</f>
        <v>0</v>
      </c>
      <c r="L23" s="16">
        <v>4</v>
      </c>
      <c r="M23" s="29"/>
      <c r="N23" s="19"/>
      <c r="O23" s="19"/>
      <c r="P23" s="19"/>
      <c r="Q23" s="19"/>
      <c r="R23" s="19">
        <v>0</v>
      </c>
      <c r="S23" s="50">
        <f t="shared" si="1"/>
        <v>4</v>
      </c>
      <c r="T23" s="40">
        <f>S23/S28</f>
        <v>3.3234797697293807E-6</v>
      </c>
      <c r="U23" s="52">
        <f t="shared" si="2"/>
        <v>4</v>
      </c>
    </row>
    <row r="24" spans="1:21" ht="36.75" customHeight="1" thickBot="1" x14ac:dyDescent="0.25">
      <c r="A24" s="20" t="s">
        <v>36</v>
      </c>
      <c r="B24" s="21" t="s">
        <v>38</v>
      </c>
      <c r="C24" s="7"/>
      <c r="D24" s="8"/>
      <c r="E24" s="8"/>
      <c r="F24" s="8"/>
      <c r="G24" s="8"/>
      <c r="H24" s="8"/>
      <c r="I24" s="57"/>
      <c r="J24" s="55">
        <f t="shared" si="0"/>
        <v>0</v>
      </c>
      <c r="K24" s="40">
        <f>J24/J28</f>
        <v>0</v>
      </c>
      <c r="L24" s="16">
        <v>2.9</v>
      </c>
      <c r="M24" s="19"/>
      <c r="N24" s="19"/>
      <c r="O24" s="19"/>
      <c r="P24" s="19"/>
      <c r="Q24" s="19"/>
      <c r="R24" s="19">
        <v>2.6</v>
      </c>
      <c r="S24" s="50">
        <f t="shared" si="1"/>
        <v>5.5</v>
      </c>
      <c r="T24" s="40">
        <f>S24/S28</f>
        <v>4.5697846833778981E-6</v>
      </c>
      <c r="U24" s="52">
        <f t="shared" si="2"/>
        <v>5.5</v>
      </c>
    </row>
    <row r="25" spans="1:21" ht="26.25" thickBot="1" x14ac:dyDescent="0.25">
      <c r="A25" s="20" t="s">
        <v>37</v>
      </c>
      <c r="B25" s="21" t="s">
        <v>39</v>
      </c>
      <c r="C25" s="7"/>
      <c r="D25" s="8"/>
      <c r="E25" s="8"/>
      <c r="F25" s="8"/>
      <c r="G25" s="8"/>
      <c r="H25" s="8"/>
      <c r="I25" s="57"/>
      <c r="J25" s="55">
        <f t="shared" si="0"/>
        <v>0</v>
      </c>
      <c r="K25" s="41">
        <f>J25/J28</f>
        <v>0</v>
      </c>
      <c r="L25" s="16">
        <v>0</v>
      </c>
      <c r="M25" s="19"/>
      <c r="N25" s="19"/>
      <c r="O25" s="19"/>
      <c r="P25" s="19"/>
      <c r="Q25" s="19"/>
      <c r="R25" s="19">
        <v>0</v>
      </c>
      <c r="S25" s="50">
        <f t="shared" si="1"/>
        <v>0</v>
      </c>
      <c r="T25" s="41">
        <f>S25/S28</f>
        <v>0</v>
      </c>
      <c r="U25" s="53">
        <f t="shared" si="2"/>
        <v>0</v>
      </c>
    </row>
    <row r="26" spans="1:21" ht="35.25" customHeight="1" thickBot="1" x14ac:dyDescent="0.25">
      <c r="A26" s="20" t="s">
        <v>33</v>
      </c>
      <c r="B26" s="21" t="s">
        <v>35</v>
      </c>
      <c r="C26" s="7"/>
      <c r="D26" s="8">
        <v>110640.1</v>
      </c>
      <c r="E26" s="8">
        <v>0</v>
      </c>
      <c r="F26" s="8"/>
      <c r="G26" s="8"/>
      <c r="H26" s="8"/>
      <c r="I26" s="57"/>
      <c r="J26" s="55">
        <f t="shared" si="0"/>
        <v>110640.1</v>
      </c>
      <c r="K26" s="41">
        <f>J26/J28</f>
        <v>0.23777442139245766</v>
      </c>
      <c r="L26" s="70">
        <v>146.30000000000001</v>
      </c>
      <c r="M26" s="19"/>
      <c r="N26" s="19"/>
      <c r="O26" s="19"/>
      <c r="P26" s="19"/>
      <c r="Q26" s="19">
        <v>807.3</v>
      </c>
      <c r="R26" s="19">
        <v>0.1</v>
      </c>
      <c r="S26" s="50">
        <f t="shared" si="1"/>
        <v>953.69999999999993</v>
      </c>
      <c r="T26" s="41">
        <f>S26/S28</f>
        <v>7.9240066409772751E-4</v>
      </c>
      <c r="U26" s="53">
        <f t="shared" si="2"/>
        <v>111593.8</v>
      </c>
    </row>
    <row r="27" spans="1:21" ht="26.25" thickBot="1" x14ac:dyDescent="0.25">
      <c r="A27" s="20" t="s">
        <v>49</v>
      </c>
      <c r="B27" s="21" t="s">
        <v>50</v>
      </c>
      <c r="C27" s="11"/>
      <c r="D27" s="12"/>
      <c r="E27" s="12"/>
      <c r="F27" s="12"/>
      <c r="G27" s="12"/>
      <c r="H27" s="12"/>
      <c r="I27" s="58"/>
      <c r="J27" s="55">
        <f t="shared" si="0"/>
        <v>0</v>
      </c>
      <c r="K27" s="41">
        <f>J27/J28</f>
        <v>0</v>
      </c>
      <c r="L27" s="16">
        <v>459</v>
      </c>
      <c r="M27" s="19">
        <v>6.1</v>
      </c>
      <c r="N27" s="19">
        <v>326.39999999999998</v>
      </c>
      <c r="O27" s="29">
        <v>0.3</v>
      </c>
      <c r="P27" s="19"/>
      <c r="Q27" s="19"/>
      <c r="R27" s="19">
        <v>0.6</v>
      </c>
      <c r="S27" s="50">
        <f t="shared" si="1"/>
        <v>792.4</v>
      </c>
      <c r="T27" s="41">
        <f>S27/S28</f>
        <v>6.5838134238339029E-4</v>
      </c>
      <c r="U27" s="53">
        <f t="shared" si="2"/>
        <v>792.4</v>
      </c>
    </row>
    <row r="28" spans="1:21" ht="13.5" thickBot="1" x14ac:dyDescent="0.25">
      <c r="A28" s="71" t="s">
        <v>28</v>
      </c>
      <c r="B28" s="72"/>
      <c r="C28" s="44">
        <f t="shared" ref="C28:I28" si="3">SUM(C7:C27)</f>
        <v>295959.40000000002</v>
      </c>
      <c r="D28" s="42">
        <f t="shared" si="3"/>
        <v>110640.1</v>
      </c>
      <c r="E28" s="42">
        <f t="shared" si="3"/>
        <v>1228</v>
      </c>
      <c r="F28" s="42">
        <f t="shared" si="3"/>
        <v>44871.7</v>
      </c>
      <c r="G28" s="42">
        <f t="shared" si="3"/>
        <v>12.3</v>
      </c>
      <c r="H28" s="42">
        <f t="shared" si="3"/>
        <v>547</v>
      </c>
      <c r="I28" s="42">
        <f t="shared" si="3"/>
        <v>12056.9</v>
      </c>
      <c r="J28" s="42">
        <f t="shared" si="0"/>
        <v>465315.4</v>
      </c>
      <c r="K28" s="43">
        <f>J28/J28</f>
        <v>1</v>
      </c>
      <c r="L28" s="45">
        <f t="shared" ref="L28:R28" si="4">SUM(L7:L27)</f>
        <v>810782.6</v>
      </c>
      <c r="M28" s="46">
        <f t="shared" si="4"/>
        <v>137144.20000000004</v>
      </c>
      <c r="N28" s="46">
        <f t="shared" si="4"/>
        <v>15483.900000000001</v>
      </c>
      <c r="O28" s="46">
        <f t="shared" si="4"/>
        <v>33175.600000000006</v>
      </c>
      <c r="P28" s="46">
        <f t="shared" si="4"/>
        <v>14300.5</v>
      </c>
      <c r="Q28" s="46">
        <f t="shared" si="4"/>
        <v>4527.3999999999996</v>
      </c>
      <c r="R28" s="46">
        <f t="shared" si="4"/>
        <v>188143.60000000003</v>
      </c>
      <c r="S28" s="47">
        <f t="shared" si="1"/>
        <v>1203557.8</v>
      </c>
      <c r="T28" s="48">
        <f>S28/S28</f>
        <v>1</v>
      </c>
      <c r="U28" s="49">
        <f>SUM(U7:U27)</f>
        <v>1668873.2000000002</v>
      </c>
    </row>
    <row r="30" spans="1:21" x14ac:dyDescent="0.2">
      <c r="L30" s="23"/>
      <c r="M30" s="23"/>
      <c r="N30" s="23"/>
      <c r="O30" s="23"/>
      <c r="P30" s="23"/>
      <c r="Q30" s="18"/>
      <c r="R30" s="23"/>
      <c r="S30" s="24"/>
    </row>
    <row r="32" spans="1:21" ht="15.75" x14ac:dyDescent="0.25">
      <c r="T32" s="26"/>
    </row>
  </sheetData>
  <mergeCells count="6">
    <mergeCell ref="A28:B28"/>
    <mergeCell ref="A1:U1"/>
    <mergeCell ref="A2:U2"/>
    <mergeCell ref="A4:A5"/>
    <mergeCell ref="B4:B5"/>
    <mergeCell ref="C4:U4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Диаграмма1</vt:lpstr>
      <vt:lpstr>Диаграмма2</vt:lpstr>
      <vt:lpstr>Диаграмма3</vt:lpstr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 Ю. Бекмурза</cp:lastModifiedBy>
  <cp:lastPrinted>2021-05-17T08:24:36Z</cp:lastPrinted>
  <dcterms:created xsi:type="dcterms:W3CDTF">2015-02-10T14:48:54Z</dcterms:created>
  <dcterms:modified xsi:type="dcterms:W3CDTF">2023-05-31T08:14:06Z</dcterms:modified>
</cp:coreProperties>
</file>