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ера\Documents\ПРОЕКТЫ\ДО\22-05-2020_16-35-15\"/>
    </mc:Choice>
  </mc:AlternateContent>
  <bookViews>
    <workbookView xWindow="0" yWindow="195" windowWidth="19035" windowHeight="9090" activeTab="3"/>
  </bookViews>
  <sheets>
    <sheet name="Диаграмма1" sheetId="4" r:id="rId1"/>
    <sheet name="Диаграмма2" sheetId="5" r:id="rId2"/>
    <sheet name="Диаграмма3" sheetId="6" r:id="rId3"/>
    <sheet name="2019" sheetId="3" r:id="rId4"/>
  </sheets>
  <calcPr calcId="152511"/>
</workbook>
</file>

<file path=xl/calcChain.xml><?xml version="1.0" encoding="utf-8"?>
<calcChain xmlns="http://schemas.openxmlformats.org/spreadsheetml/2006/main">
  <c r="G7" i="3" l="1"/>
  <c r="R7" i="3"/>
  <c r="G8" i="3"/>
  <c r="R8" i="3"/>
  <c r="G9" i="3"/>
  <c r="R9" i="3"/>
  <c r="G10" i="3"/>
  <c r="R10" i="3"/>
  <c r="G11" i="3"/>
  <c r="T11" i="3"/>
  <c r="R11" i="3"/>
  <c r="I30" i="3"/>
  <c r="J30" i="3"/>
  <c r="R30" i="3"/>
  <c r="K30" i="3"/>
  <c r="L30" i="3"/>
  <c r="M30" i="3"/>
  <c r="N30" i="3"/>
  <c r="O30" i="3"/>
  <c r="P30" i="3"/>
  <c r="Q30" i="3"/>
  <c r="G12" i="3"/>
  <c r="T12" i="3"/>
  <c r="R12" i="3"/>
  <c r="G13" i="3"/>
  <c r="R13" i="3"/>
  <c r="T13" i="3"/>
  <c r="G14" i="3"/>
  <c r="T14" i="3"/>
  <c r="R14" i="3"/>
  <c r="G15" i="3"/>
  <c r="R15" i="3"/>
  <c r="T15" i="3"/>
  <c r="G16" i="3"/>
  <c r="R16" i="3"/>
  <c r="G17" i="3"/>
  <c r="R17" i="3"/>
  <c r="G18" i="3"/>
  <c r="T18" i="3"/>
  <c r="R18" i="3"/>
  <c r="G19" i="3"/>
  <c r="T19" i="3"/>
  <c r="R19" i="3"/>
  <c r="G20" i="3"/>
  <c r="R20" i="3"/>
  <c r="T20" i="3"/>
  <c r="G21" i="3"/>
  <c r="R21" i="3"/>
  <c r="G22" i="3"/>
  <c r="R22" i="3"/>
  <c r="G23" i="3"/>
  <c r="R23" i="3"/>
  <c r="G24" i="3"/>
  <c r="T24" i="3"/>
  <c r="R24" i="3"/>
  <c r="G25" i="3"/>
  <c r="R25" i="3"/>
  <c r="G26" i="3"/>
  <c r="R26" i="3"/>
  <c r="G27" i="3"/>
  <c r="T27" i="3"/>
  <c r="R27" i="3"/>
  <c r="G28" i="3"/>
  <c r="T28" i="3"/>
  <c r="R28" i="3"/>
  <c r="G29" i="3"/>
  <c r="R29" i="3"/>
  <c r="T29" i="3"/>
  <c r="C30" i="3"/>
  <c r="D30" i="3"/>
  <c r="E30" i="3"/>
  <c r="F30" i="3"/>
  <c r="T17" i="3"/>
  <c r="T26" i="3"/>
  <c r="T25" i="3"/>
  <c r="S25" i="3"/>
  <c r="S27" i="3"/>
  <c r="S30" i="3"/>
  <c r="S13" i="3"/>
  <c r="S11" i="3"/>
  <c r="S19" i="3"/>
  <c r="S20" i="3"/>
  <c r="S16" i="3"/>
  <c r="S22" i="3"/>
  <c r="S24" i="3"/>
  <c r="S17" i="3"/>
  <c r="S9" i="3"/>
  <c r="S12" i="3"/>
  <c r="S15" i="3"/>
  <c r="S28" i="3"/>
  <c r="S14" i="3"/>
  <c r="S26" i="3"/>
  <c r="S8" i="3"/>
  <c r="S10" i="3"/>
  <c r="S29" i="3"/>
  <c r="T21" i="3"/>
  <c r="T8" i="3"/>
  <c r="S21" i="3"/>
  <c r="T10" i="3"/>
  <c r="S18" i="3"/>
  <c r="T7" i="3"/>
  <c r="S7" i="3"/>
  <c r="T23" i="3"/>
  <c r="S23" i="3"/>
  <c r="H16" i="3"/>
  <c r="G30" i="3"/>
  <c r="H19" i="3"/>
  <c r="T22" i="3"/>
  <c r="T9" i="3"/>
  <c r="T16" i="3"/>
  <c r="H22" i="3"/>
  <c r="T30" i="3"/>
  <c r="H14" i="3"/>
  <c r="H13" i="3"/>
  <c r="H8" i="3"/>
  <c r="H23" i="3"/>
  <c r="H26" i="3"/>
  <c r="H20" i="3"/>
  <c r="H21" i="3"/>
  <c r="H15" i="3"/>
  <c r="H11" i="3"/>
  <c r="H29" i="3"/>
  <c r="H9" i="3"/>
  <c r="H17" i="3"/>
  <c r="H27" i="3"/>
  <c r="H7" i="3"/>
  <c r="H25" i="3"/>
  <c r="H24" i="3"/>
  <c r="H30" i="3"/>
  <c r="H12" i="3"/>
  <c r="H10" i="3"/>
  <c r="H18" i="3"/>
  <c r="H28" i="3"/>
</calcChain>
</file>

<file path=xl/sharedStrings.xml><?xml version="1.0" encoding="utf-8"?>
<sst xmlns="http://schemas.openxmlformats.org/spreadsheetml/2006/main" count="69" uniqueCount="69">
  <si>
    <t>СПРАВКА</t>
  </si>
  <si>
    <t>тыс.руб.</t>
  </si>
  <si>
    <t>Код</t>
  </si>
  <si>
    <t>Наименование статей</t>
  </si>
  <si>
    <t>за счет субсидий на обеспечение ГЗ по образовательной деятельности</t>
  </si>
  <si>
    <t>за счет субсидий на обеспечение ГЗ по научной деятельности</t>
  </si>
  <si>
    <t>Структура расходов по субсидиям</t>
  </si>
  <si>
    <t>за счет программы дополнительного образования</t>
  </si>
  <si>
    <t>прочие</t>
  </si>
  <si>
    <t>Структура расходов по приносящей доход деятельности</t>
  </si>
  <si>
    <t>ВСЕГО</t>
  </si>
  <si>
    <t xml:space="preserve"> 211</t>
  </si>
  <si>
    <t>Заработная плата</t>
  </si>
  <si>
    <t xml:space="preserve"> 212</t>
  </si>
  <si>
    <t>Прочие выплаты</t>
  </si>
  <si>
    <t xml:space="preserve"> 213</t>
  </si>
  <si>
    <t>Начисления на оплату труда</t>
  </si>
  <si>
    <t xml:space="preserve"> 221</t>
  </si>
  <si>
    <t>Услуги связи</t>
  </si>
  <si>
    <t xml:space="preserve"> 222</t>
  </si>
  <si>
    <t>Транспортные услуги</t>
  </si>
  <si>
    <t xml:space="preserve"> 223</t>
  </si>
  <si>
    <t>Коммунальные услуги</t>
  </si>
  <si>
    <t xml:space="preserve"> 224</t>
  </si>
  <si>
    <t>Арендная плата за пользование имуществом</t>
  </si>
  <si>
    <t xml:space="preserve"> 225</t>
  </si>
  <si>
    <t>Работы (услуги) по содержанию имущества</t>
  </si>
  <si>
    <t xml:space="preserve"> 226</t>
  </si>
  <si>
    <t>Прочие работы (услуги)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</si>
  <si>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</si>
  <si>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</si>
  <si>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</si>
  <si>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ВСЕГО:</t>
  </si>
  <si>
    <t>за счет программы СПО</t>
  </si>
  <si>
    <t>за счет НИР</t>
  </si>
  <si>
    <t>271</t>
  </si>
  <si>
    <t>272</t>
  </si>
  <si>
    <t>273</t>
  </si>
  <si>
    <t>за счет программы ВО</t>
  </si>
  <si>
    <t>за счет добровольных пожертвований и целевых средств</t>
  </si>
  <si>
    <t>за счет субсидий на обеспечение ГЗ на иные цели</t>
  </si>
  <si>
    <t>291</t>
  </si>
  <si>
    <t>296</t>
  </si>
  <si>
    <t>Налоги, пошлины, сборы</t>
  </si>
  <si>
    <t>Иные выплаты текущего характера физическим лицам</t>
  </si>
  <si>
    <t>292</t>
  </si>
  <si>
    <t>Штрафы за нарушения законодательства</t>
  </si>
  <si>
    <t>293</t>
  </si>
  <si>
    <t>295</t>
  </si>
  <si>
    <t>Штрафы за нарушения законодательства о закупках</t>
  </si>
  <si>
    <t>Другие экономические санкции</t>
  </si>
  <si>
    <t>610</t>
  </si>
  <si>
    <t>Расходы на поддержание деятельности подразделений</t>
  </si>
  <si>
    <t>310</t>
  </si>
  <si>
    <t>ИТОГО по субсидиям</t>
  </si>
  <si>
    <t>ИТОГО по приносящей доход деятельности</t>
  </si>
  <si>
    <t>Конференции</t>
  </si>
  <si>
    <t>о расходах ФГБОУ ВО &lt;&lt;РГЭУ (РИНХ)&gt;&gt; за 2019 год</t>
  </si>
  <si>
    <t>227</t>
  </si>
  <si>
    <t>Страхование</t>
  </si>
  <si>
    <t>266</t>
  </si>
  <si>
    <t>Социальные пособия и компенсации персоналу в денежной форме</t>
  </si>
  <si>
    <t>281</t>
  </si>
  <si>
    <t>Безвозмездные перечисления капитального характера государственным (муниципальным) учреждениям</t>
  </si>
  <si>
    <t>297</t>
  </si>
  <si>
    <t>Иные выплаты текущего характера организациям</t>
  </si>
  <si>
    <t>Увеличение стоимости ОС</t>
  </si>
  <si>
    <t>Росмолодежь, Минпросвещения</t>
  </si>
  <si>
    <t>Компенсация трудозатрат грантополучателя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</si>
</sst>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"/>
    <numFmt numFmtId="178" formatCode="0.0"/>
  </numFmts>
  <fonts count="8" x14ac:knownFonts="1">
    <font>
      <sz val="10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172" fontId="4" fillId="0" borderId="3" xfId="0" applyNumberFormat="1" applyFont="1" applyFill="1" applyBorder="1"/>
    <xf numFmtId="172" fontId="4" fillId="0" borderId="4" xfId="0" applyNumberFormat="1" applyFont="1" applyFill="1" applyBorder="1"/>
    <xf numFmtId="49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172" fontId="4" fillId="0" borderId="7" xfId="0" applyNumberFormat="1" applyFont="1" applyFill="1" applyBorder="1"/>
    <xf numFmtId="172" fontId="4" fillId="0" borderId="8" xfId="0" applyNumberFormat="1" applyFont="1" applyFill="1" applyBorder="1"/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172" fontId="4" fillId="0" borderId="10" xfId="0" applyNumberFormat="1" applyFont="1" applyFill="1" applyBorder="1"/>
    <xf numFmtId="172" fontId="4" fillId="0" borderId="11" xfId="0" applyNumberFormat="1" applyFont="1" applyFill="1" applyBorder="1"/>
    <xf numFmtId="172" fontId="4" fillId="0" borderId="12" xfId="0" applyNumberFormat="1" applyFont="1" applyFill="1" applyBorder="1"/>
    <xf numFmtId="0" fontId="0" fillId="0" borderId="13" xfId="0" applyBorder="1"/>
    <xf numFmtId="172" fontId="4" fillId="0" borderId="14" xfId="0" applyNumberFormat="1" applyFont="1" applyFill="1" applyBorder="1"/>
    <xf numFmtId="172" fontId="4" fillId="0" borderId="15" xfId="0" applyNumberFormat="1" applyFont="1" applyFill="1" applyBorder="1"/>
    <xf numFmtId="172" fontId="4" fillId="0" borderId="16" xfId="0" applyNumberFormat="1" applyFont="1" applyFill="1" applyBorder="1"/>
    <xf numFmtId="0" fontId="6" fillId="0" borderId="0" xfId="0" applyFont="1" applyFill="1" applyBorder="1" applyAlignment="1">
      <alignment horizontal="center" vertical="center" wrapText="1"/>
    </xf>
    <xf numFmtId="172" fontId="4" fillId="0" borderId="17" xfId="0" applyNumberFormat="1" applyFont="1" applyFill="1" applyBorder="1"/>
    <xf numFmtId="49" fontId="0" fillId="0" borderId="18" xfId="0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172" fontId="0" fillId="0" borderId="15" xfId="0" applyNumberFormat="1" applyFont="1" applyFill="1" applyBorder="1"/>
    <xf numFmtId="0" fontId="0" fillId="0" borderId="5" xfId="0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/>
    <xf numFmtId="0" fontId="2" fillId="0" borderId="13" xfId="0" applyFont="1" applyBorder="1"/>
    <xf numFmtId="14" fontId="7" fillId="0" borderId="0" xfId="0" applyNumberFormat="1" applyFont="1"/>
    <xf numFmtId="172" fontId="4" fillId="0" borderId="19" xfId="0" applyNumberFormat="1" applyFont="1" applyFill="1" applyBorder="1"/>
    <xf numFmtId="49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172" fontId="0" fillId="0" borderId="17" xfId="0" applyNumberFormat="1" applyFont="1" applyFill="1" applyBorder="1"/>
    <xf numFmtId="172" fontId="0" fillId="0" borderId="8" xfId="0" applyNumberFormat="1" applyFont="1" applyFill="1" applyBorder="1"/>
    <xf numFmtId="0" fontId="0" fillId="0" borderId="6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172" fontId="2" fillId="2" borderId="4" xfId="0" applyNumberFormat="1" applyFont="1" applyFill="1" applyBorder="1"/>
    <xf numFmtId="10" fontId="2" fillId="2" borderId="23" xfId="0" applyNumberFormat="1" applyFont="1" applyFill="1" applyBorder="1"/>
    <xf numFmtId="172" fontId="2" fillId="2" borderId="8" xfId="0" applyNumberFormat="1" applyFont="1" applyFill="1" applyBorder="1"/>
    <xf numFmtId="10" fontId="2" fillId="2" borderId="26" xfId="0" applyNumberFormat="1" applyFont="1" applyFill="1" applyBorder="1"/>
    <xf numFmtId="10" fontId="2" fillId="2" borderId="30" xfId="0" applyNumberFormat="1" applyFont="1" applyFill="1" applyBorder="1"/>
    <xf numFmtId="172" fontId="2" fillId="2" borderId="11" xfId="0" applyNumberFormat="1" applyFont="1" applyFill="1" applyBorder="1"/>
    <xf numFmtId="10" fontId="2" fillId="2" borderId="35" xfId="0" applyNumberFormat="1" applyFont="1" applyFill="1" applyBorder="1"/>
    <xf numFmtId="172" fontId="3" fillId="2" borderId="36" xfId="0" applyNumberFormat="1" applyFont="1" applyFill="1" applyBorder="1"/>
    <xf numFmtId="10" fontId="3" fillId="2" borderId="37" xfId="0" applyNumberFormat="1" applyFont="1" applyFill="1" applyBorder="1"/>
    <xf numFmtId="172" fontId="3" fillId="2" borderId="40" xfId="0" applyNumberFormat="1" applyFont="1" applyFill="1" applyBorder="1"/>
    <xf numFmtId="172" fontId="3" fillId="2" borderId="41" xfId="0" applyNumberFormat="1" applyFont="1" applyFill="1" applyBorder="1"/>
    <xf numFmtId="172" fontId="3" fillId="2" borderId="42" xfId="0" applyNumberFormat="1" applyFont="1" applyFill="1" applyBorder="1"/>
    <xf numFmtId="172" fontId="2" fillId="2" borderId="42" xfId="0" applyNumberFormat="1" applyFont="1" applyFill="1" applyBorder="1"/>
    <xf numFmtId="10" fontId="3" fillId="2" borderId="43" xfId="0" applyNumberFormat="1" applyFont="1" applyFill="1" applyBorder="1"/>
    <xf numFmtId="172" fontId="3" fillId="2" borderId="44" xfId="0" applyNumberFormat="1" applyFont="1" applyFill="1" applyBorder="1"/>
    <xf numFmtId="172" fontId="2" fillId="2" borderId="19" xfId="0" applyNumberFormat="1" applyFont="1" applyFill="1" applyBorder="1"/>
    <xf numFmtId="172" fontId="2" fillId="2" borderId="20" xfId="0" applyNumberFormat="1" applyFont="1" applyFill="1" applyBorder="1"/>
    <xf numFmtId="172" fontId="2" fillId="2" borderId="5" xfId="0" applyNumberFormat="1" applyFont="1" applyFill="1" applyBorder="1"/>
    <xf numFmtId="172" fontId="2" fillId="2" borderId="18" xfId="0" applyNumberFormat="1" applyFont="1" applyFill="1" applyBorder="1"/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2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Структура расходов по субсидиям ФГБОУ ВО &lt;&lt;РГЭУ (РИНХ)&gt;&gt; за 2019 год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230876216968011E-2"/>
          <c:y val="0.24608501118568232"/>
          <c:w val="0.89290681502086233"/>
          <c:h val="0.6487695749440716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1983981835372082E-2"/>
                  <c:y val="-2.57046392690846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1643687098222331E-3"/>
                  <c:y val="-1.2699419283998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3282336578581363"/>
                  <c:y val="0.8008948545861297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4027246941837443E-2"/>
                  <c:y val="-1.75158977611019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53685674547983309"/>
                  <c:y val="0.8299776286353467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58553546592489569"/>
                  <c:y val="0.796420581655481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63977746870653684"/>
                  <c:y val="0.8277404921700223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75382475660639781"/>
                  <c:y val="0.823266219239373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Mode val="edge"/>
                  <c:yMode val="edge"/>
                  <c:x val="0.92211404728789981"/>
                  <c:y val="0.588366890380313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'2019'!$A$7:$A$26</c:f>
              <c:strCache>
                <c:ptCount val="20"/>
                <c:pt idx="0">
                  <c:v> 211</c:v>
                </c:pt>
                <c:pt idx="1">
                  <c:v> 212</c:v>
                </c:pt>
                <c:pt idx="2">
                  <c:v> 213</c:v>
                </c:pt>
                <c:pt idx="3">
                  <c:v> 221</c:v>
                </c:pt>
                <c:pt idx="4">
                  <c:v> 222</c:v>
                </c:pt>
                <c:pt idx="5">
                  <c:v> 223</c:v>
                </c:pt>
                <c:pt idx="6">
                  <c:v> 224</c:v>
                </c:pt>
                <c:pt idx="7">
                  <c:v> 225</c:v>
                </c:pt>
                <c:pt idx="8">
                  <c:v> 226</c:v>
                </c:pt>
                <c:pt idx="9">
                  <c:v>227</c:v>
                </c:pt>
                <c:pt idx="10">
                  <c:v>266</c:v>
                </c:pt>
                <c:pt idx="11">
                  <c:v>271</c:v>
                </c:pt>
                <c:pt idx="12">
                  <c:v>272</c:v>
                </c:pt>
                <c:pt idx="13">
                  <c:v>273</c:v>
                </c:pt>
                <c:pt idx="14">
                  <c:v>281</c:v>
                </c:pt>
                <c:pt idx="15">
                  <c:v>291</c:v>
                </c:pt>
                <c:pt idx="16">
                  <c:v>292</c:v>
                </c:pt>
                <c:pt idx="17">
                  <c:v>293</c:v>
                </c:pt>
                <c:pt idx="18">
                  <c:v>295</c:v>
                </c:pt>
                <c:pt idx="19">
                  <c:v>296</c:v>
                </c:pt>
              </c:strCache>
            </c:strRef>
          </c:cat>
          <c:val>
            <c:numRef>
              <c:f>'2019'!$H$7:$H$26</c:f>
              <c:numCache>
                <c:formatCode>0.00%</c:formatCode>
                <c:ptCount val="20"/>
                <c:pt idx="0">
                  <c:v>0.55756877266768057</c:v>
                </c:pt>
                <c:pt idx="1">
                  <c:v>0</c:v>
                </c:pt>
                <c:pt idx="2">
                  <c:v>0.15862102590525559</c:v>
                </c:pt>
                <c:pt idx="3">
                  <c:v>0</c:v>
                </c:pt>
                <c:pt idx="4">
                  <c:v>0</c:v>
                </c:pt>
                <c:pt idx="5">
                  <c:v>2.3481652822583316E-2</c:v>
                </c:pt>
                <c:pt idx="6">
                  <c:v>0</c:v>
                </c:pt>
                <c:pt idx="7">
                  <c:v>0</c:v>
                </c:pt>
                <c:pt idx="8">
                  <c:v>3.0662543699943676E-3</c:v>
                </c:pt>
                <c:pt idx="9">
                  <c:v>0</c:v>
                </c:pt>
                <c:pt idx="10">
                  <c:v>4.2753606677108839E-4</c:v>
                </c:pt>
                <c:pt idx="11">
                  <c:v>2.2419550330060298E-2</c:v>
                </c:pt>
                <c:pt idx="12">
                  <c:v>9.6507998109531066E-4</c:v>
                </c:pt>
                <c:pt idx="13">
                  <c:v>0</c:v>
                </c:pt>
                <c:pt idx="14">
                  <c:v>0</c:v>
                </c:pt>
                <c:pt idx="15">
                  <c:v>5.4028798535450092E-3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0.2280472480030146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4749576"/>
        <c:axId val="384745656"/>
        <c:axId val="0"/>
      </c:bar3DChart>
      <c:catAx>
        <c:axId val="384749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384745656"/>
        <c:crosses val="autoZero"/>
        <c:auto val="1"/>
        <c:lblAlgn val="ctr"/>
        <c:lblOffset val="100"/>
        <c:noMultiLvlLbl val="0"/>
      </c:catAx>
      <c:valAx>
        <c:axId val="38474565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84749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Структура расходов по приносящей доход деятельности ФГБОУ ВО &lt;&lt;РГЭУ (РИНХ)&gt;&gt; за 2019 год</a:t>
            </a:r>
          </a:p>
        </c:rich>
      </c:tx>
      <c:layout>
        <c:manualLayout>
          <c:xMode val="edge"/>
          <c:yMode val="edge"/>
          <c:x val="0.11608391608391608"/>
          <c:y val="1.02880658436213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524475524475526E-2"/>
          <c:y val="0.19341563786008231"/>
          <c:w val="0.91048951048951043"/>
          <c:h val="0.7469135802469135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2027972027972028"/>
                  <c:y val="0.2613168724279835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6846492893484175E-3"/>
                  <c:y val="-2.62369131521517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Mode val="edge"/>
                  <c:yMode val="edge"/>
                  <c:x val="0.16783216783216784"/>
                  <c:y val="0.6584362139917695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1.64609017938710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24055944055944056"/>
                  <c:y val="0.8374485596707819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27552447552447551"/>
                  <c:y val="0.75925925925925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6839887179844246E-3"/>
                  <c:y val="-2.34543019165529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5104895104895106"/>
                  <c:y val="0.7325102880658436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39020979020979019"/>
                  <c:y val="0.6131687242798353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43496503496503497"/>
                  <c:y val="0.8004115226337448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47272727272727272"/>
                  <c:y val="0.8333333333333333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51468531468531464"/>
                  <c:y val="0.755144032921810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558041958041958"/>
                  <c:y val="0.7777777777777777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58741258741258739"/>
                  <c:y val="0.8045267489711933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63356643356643361"/>
                  <c:y val="0.8292181069958847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67272727272727273"/>
                  <c:y val="0.808641975308642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Mode val="edge"/>
                  <c:yMode val="edge"/>
                  <c:x val="0.74265734265734262"/>
                  <c:y val="0.8292181069958847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1.7221492837289021E-2"/>
                  <c:y val="-4.00537869968161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Mode val="edge"/>
                  <c:yMode val="edge"/>
                  <c:x val="0.82797202797202796"/>
                  <c:y val="0.8333333333333333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2.6827439066304914E-2"/>
                  <c:y val="-1.95120780808599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2.0773419346680089E-2"/>
                  <c:y val="-2.23067903475498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'2019'!$A$7:$A$29</c:f>
              <c:strCache>
                <c:ptCount val="23"/>
                <c:pt idx="0">
                  <c:v> 211</c:v>
                </c:pt>
                <c:pt idx="1">
                  <c:v> 212</c:v>
                </c:pt>
                <c:pt idx="2">
                  <c:v> 213</c:v>
                </c:pt>
                <c:pt idx="3">
                  <c:v> 221</c:v>
                </c:pt>
                <c:pt idx="4">
                  <c:v> 222</c:v>
                </c:pt>
                <c:pt idx="5">
                  <c:v> 223</c:v>
                </c:pt>
                <c:pt idx="6">
                  <c:v> 224</c:v>
                </c:pt>
                <c:pt idx="7">
                  <c:v> 225</c:v>
                </c:pt>
                <c:pt idx="8">
                  <c:v> 226</c:v>
                </c:pt>
                <c:pt idx="9">
                  <c:v>227</c:v>
                </c:pt>
                <c:pt idx="10">
                  <c:v>266</c:v>
                </c:pt>
                <c:pt idx="11">
                  <c:v>271</c:v>
                </c:pt>
                <c:pt idx="12">
                  <c:v>272</c:v>
                </c:pt>
                <c:pt idx="13">
                  <c:v>273</c:v>
                </c:pt>
                <c:pt idx="14">
                  <c:v>281</c:v>
                </c:pt>
                <c:pt idx="15">
                  <c:v>291</c:v>
                </c:pt>
                <c:pt idx="16">
                  <c:v>292</c:v>
                </c:pt>
                <c:pt idx="17">
                  <c:v>293</c:v>
                </c:pt>
                <c:pt idx="18">
                  <c:v>295</c:v>
                </c:pt>
                <c:pt idx="19">
                  <c:v>296</c:v>
                </c:pt>
                <c:pt idx="20">
                  <c:v>297</c:v>
                </c:pt>
                <c:pt idx="21">
                  <c:v>310</c:v>
                </c:pt>
                <c:pt idx="22">
                  <c:v>610</c:v>
                </c:pt>
              </c:strCache>
            </c:strRef>
          </c:cat>
          <c:val>
            <c:numRef>
              <c:f>'2019'!$S$7:$S$29</c:f>
              <c:numCache>
                <c:formatCode>0.00%</c:formatCode>
                <c:ptCount val="23"/>
                <c:pt idx="0">
                  <c:v>0.43937728651636881</c:v>
                </c:pt>
                <c:pt idx="1">
                  <c:v>1.4458490253199082E-3</c:v>
                </c:pt>
                <c:pt idx="2">
                  <c:v>0.12920535987008164</c:v>
                </c:pt>
                <c:pt idx="3">
                  <c:v>6.4887709332873134E-3</c:v>
                </c:pt>
                <c:pt idx="4">
                  <c:v>1.2687525160031449E-3</c:v>
                </c:pt>
                <c:pt idx="5">
                  <c:v>4.1636311521981717E-2</c:v>
                </c:pt>
                <c:pt idx="6">
                  <c:v>1.1545149164757535E-3</c:v>
                </c:pt>
                <c:pt idx="7">
                  <c:v>8.2784995992274027E-2</c:v>
                </c:pt>
                <c:pt idx="8">
                  <c:v>0.1508758749198032</c:v>
                </c:pt>
                <c:pt idx="9">
                  <c:v>2.4869450136981618E-2</c:v>
                </c:pt>
                <c:pt idx="10">
                  <c:v>1.6561628926541088E-4</c:v>
                </c:pt>
                <c:pt idx="11">
                  <c:v>5.4445696394853339E-2</c:v>
                </c:pt>
                <c:pt idx="12">
                  <c:v>2.5963082247119462E-2</c:v>
                </c:pt>
                <c:pt idx="13">
                  <c:v>4.7752069403764448E-3</c:v>
                </c:pt>
                <c:pt idx="14">
                  <c:v>7.3887449051818536E-4</c:v>
                </c:pt>
                <c:pt idx="15">
                  <c:v>1.5252036939207724E-2</c:v>
                </c:pt>
                <c:pt idx="16">
                  <c:v>9.4100164355347092E-7</c:v>
                </c:pt>
                <c:pt idx="17">
                  <c:v>1.424676488339955E-4</c:v>
                </c:pt>
                <c:pt idx="18">
                  <c:v>6.3988111761636025E-4</c:v>
                </c:pt>
                <c:pt idx="19">
                  <c:v>3.3913699233667086E-3</c:v>
                </c:pt>
                <c:pt idx="20">
                  <c:v>5.474747562194093E-4</c:v>
                </c:pt>
                <c:pt idx="21">
                  <c:v>0</c:v>
                </c:pt>
                <c:pt idx="22">
                  <c:v>1.4830185902402702E-2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4750360"/>
        <c:axId val="384746048"/>
        <c:axId val="0"/>
      </c:bar3DChart>
      <c:catAx>
        <c:axId val="384750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800" baseline="0"/>
            </a:pPr>
            <a:endParaRPr lang="ru-RU"/>
          </a:p>
        </c:txPr>
        <c:crossAx val="384746048"/>
        <c:crosses val="autoZero"/>
        <c:auto val="1"/>
        <c:lblAlgn val="ctr"/>
        <c:lblOffset val="100"/>
        <c:noMultiLvlLbl val="0"/>
      </c:catAx>
      <c:valAx>
        <c:axId val="38474604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84750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printSettings>
    <c:headerFooter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Структура расходов по источникам финансирования ФГБОУ ВО &lt;&lt;РГЭУ (РИНХ)&gt;&gt; за 2019 год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05426003139524"/>
          <c:y val="0.33620739187343063"/>
          <c:w val="0.45540630689065181"/>
          <c:h val="0.58103533877613389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('2019'!$G$5,'2019'!$R$5)</c:f>
              <c:strCache>
                <c:ptCount val="2"/>
                <c:pt idx="0">
                  <c:v>ИТОГО по субсидиям</c:v>
                </c:pt>
                <c:pt idx="1">
                  <c:v>ИТОГО по приносящей доход деятельности</c:v>
                </c:pt>
              </c:strCache>
            </c:strRef>
          </c:cat>
          <c:val>
            <c:numRef>
              <c:f>('2019'!$G$30,'2019'!$R$30)</c:f>
              <c:numCache>
                <c:formatCode>#\ ##0.0</c:formatCode>
                <c:ptCount val="2"/>
                <c:pt idx="0">
                  <c:v>408152.69999999995</c:v>
                </c:pt>
                <c:pt idx="1">
                  <c:v>1062697.3999999997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60864013619925"/>
          <c:y val="0.51785761154855636"/>
          <c:w val="0.31925693409945377"/>
          <c:h val="0.17857166291713533"/>
        </c:manualLayout>
      </c:layout>
      <c:overlay val="0"/>
    </c:legend>
    <c:plotVisOnly val="1"/>
    <c:dispBlanksAs val="zero"/>
    <c:showDLblsOverMax val="0"/>
  </c:chart>
  <c:spPr>
    <a:noFill/>
    <a:ln w="9525"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85725</xdr:rowOff>
    </xdr:from>
    <xdr:to>
      <xdr:col>11</xdr:col>
      <xdr:colOff>323850</xdr:colOff>
      <xdr:row>28</xdr:row>
      <xdr:rowOff>133350</xdr:rowOff>
    </xdr:to>
    <xdr:graphicFrame macro="">
      <xdr:nvGraphicFramePr>
        <xdr:cNvPr id="21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152400</xdr:rowOff>
    </xdr:from>
    <xdr:to>
      <xdr:col>11</xdr:col>
      <xdr:colOff>333375</xdr:colOff>
      <xdr:row>29</xdr:row>
      <xdr:rowOff>85725</xdr:rowOff>
    </xdr:to>
    <xdr:graphicFrame macro="">
      <xdr:nvGraphicFramePr>
        <xdr:cNvPr id="7234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10</xdr:col>
      <xdr:colOff>190500</xdr:colOff>
      <xdr:row>27</xdr:row>
      <xdr:rowOff>104775</xdr:rowOff>
    </xdr:to>
    <xdr:graphicFrame macro="">
      <xdr:nvGraphicFramePr>
        <xdr:cNvPr id="1132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B30" sqref="B30"/>
    </sheetView>
  </sheetViews>
  <sheetFormatPr defaultRowHeight="12.75" x14ac:dyDescent="0.2"/>
  <sheetData/>
  <sheetProtection password="CF7A" sheet="1"/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1" sqref="F31"/>
    </sheetView>
  </sheetViews>
  <sheetFormatPr defaultRowHeight="12.75" x14ac:dyDescent="0.2"/>
  <sheetData/>
  <phoneticPr fontId="5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3" sqref="K33"/>
    </sheetView>
  </sheetViews>
  <sheetFormatPr defaultRowHeight="12.75" x14ac:dyDescent="0.2"/>
  <sheetData/>
  <sheetProtection password="CF7A" sheet="1"/>
  <phoneticPr fontId="5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zoomScale="65" zoomScaleNormal="100" workbookViewId="0">
      <selection activeCell="K19" sqref="K19"/>
    </sheetView>
  </sheetViews>
  <sheetFormatPr defaultRowHeight="12.75" x14ac:dyDescent="0.2"/>
  <cols>
    <col min="2" max="2" width="28.42578125" customWidth="1"/>
    <col min="3" max="3" width="14.85546875" customWidth="1"/>
    <col min="4" max="5" width="12.140625" customWidth="1"/>
    <col min="6" max="6" width="8.5703125" customWidth="1"/>
    <col min="7" max="8" width="10.85546875" customWidth="1"/>
    <col min="9" max="9" width="11.140625" customWidth="1"/>
    <col min="10" max="10" width="10.28515625" customWidth="1"/>
    <col min="11" max="11" width="15" customWidth="1"/>
    <col min="12" max="12" width="11.42578125" customWidth="1"/>
    <col min="13" max="13" width="13" customWidth="1"/>
    <col min="14" max="14" width="14.28515625" customWidth="1"/>
    <col min="15" max="15" width="12.28515625" customWidth="1"/>
    <col min="16" max="17" width="14" customWidth="1"/>
    <col min="18" max="18" width="11.85546875" customWidth="1"/>
    <col min="19" max="19" width="12.42578125" customWidth="1"/>
    <col min="20" max="20" width="13" customWidth="1"/>
  </cols>
  <sheetData>
    <row r="1" spans="1:20" ht="15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15" x14ac:dyDescent="0.25">
      <c r="A2" s="72" t="s">
        <v>57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3.5" thickBot="1" x14ac:dyDescent="0.25">
      <c r="A3" s="14"/>
      <c r="B3" s="26"/>
      <c r="T3" s="9" t="s">
        <v>1</v>
      </c>
    </row>
    <row r="4" spans="1:20" x14ac:dyDescent="0.2">
      <c r="A4" s="73" t="s">
        <v>2</v>
      </c>
      <c r="B4" s="73" t="s">
        <v>3</v>
      </c>
      <c r="C4" s="75">
        <v>2019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78"/>
      <c r="R4" s="78"/>
      <c r="S4" s="78"/>
      <c r="T4" s="79"/>
    </row>
    <row r="5" spans="1:20" ht="91.5" customHeight="1" x14ac:dyDescent="0.2">
      <c r="A5" s="74"/>
      <c r="B5" s="74"/>
      <c r="C5" s="34" t="s">
        <v>4</v>
      </c>
      <c r="D5" s="35" t="s">
        <v>5</v>
      </c>
      <c r="E5" s="35" t="s">
        <v>40</v>
      </c>
      <c r="F5" s="35"/>
      <c r="G5" s="35" t="s">
        <v>54</v>
      </c>
      <c r="H5" s="35" t="s">
        <v>6</v>
      </c>
      <c r="I5" s="36" t="s">
        <v>38</v>
      </c>
      <c r="J5" s="37" t="s">
        <v>33</v>
      </c>
      <c r="K5" s="37" t="s">
        <v>7</v>
      </c>
      <c r="L5" s="37" t="s">
        <v>34</v>
      </c>
      <c r="M5" s="37" t="s">
        <v>8</v>
      </c>
      <c r="N5" s="37" t="s">
        <v>39</v>
      </c>
      <c r="O5" s="37" t="s">
        <v>67</v>
      </c>
      <c r="P5" s="37" t="s">
        <v>56</v>
      </c>
      <c r="Q5" s="38" t="s">
        <v>52</v>
      </c>
      <c r="R5" s="39" t="s">
        <v>55</v>
      </c>
      <c r="S5" s="40" t="s">
        <v>9</v>
      </c>
      <c r="T5" s="41" t="s">
        <v>10</v>
      </c>
    </row>
    <row r="6" spans="1:20" ht="13.5" thickBot="1" x14ac:dyDescent="0.25">
      <c r="A6" s="42">
        <v>1</v>
      </c>
      <c r="B6" s="43">
        <v>2</v>
      </c>
      <c r="C6" s="44">
        <v>3</v>
      </c>
      <c r="D6" s="45">
        <v>4</v>
      </c>
      <c r="E6" s="45">
        <v>5</v>
      </c>
      <c r="F6" s="45">
        <v>6</v>
      </c>
      <c r="G6" s="45">
        <v>7</v>
      </c>
      <c r="H6" s="46"/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7">
        <v>14</v>
      </c>
      <c r="P6" s="47">
        <v>15</v>
      </c>
      <c r="Q6" s="48">
        <v>16</v>
      </c>
      <c r="R6" s="49">
        <v>17</v>
      </c>
      <c r="S6" s="49"/>
      <c r="T6" s="50">
        <v>18</v>
      </c>
    </row>
    <row r="7" spans="1:20" ht="13.5" thickBot="1" x14ac:dyDescent="0.25">
      <c r="A7" s="1" t="s">
        <v>11</v>
      </c>
      <c r="B7" s="2" t="s">
        <v>12</v>
      </c>
      <c r="C7" s="3">
        <v>224120.9</v>
      </c>
      <c r="D7" s="4">
        <v>3452.3</v>
      </c>
      <c r="E7" s="4"/>
      <c r="F7" s="4"/>
      <c r="G7" s="51">
        <f>SUM(C7:F7)</f>
        <v>227573.19999999998</v>
      </c>
      <c r="H7" s="52">
        <f>G7/G30</f>
        <v>0.55756877266768057</v>
      </c>
      <c r="I7" s="15">
        <v>393919.8</v>
      </c>
      <c r="J7" s="4">
        <v>44904.7</v>
      </c>
      <c r="K7" s="4">
        <v>7675.9</v>
      </c>
      <c r="L7" s="4">
        <v>5632.9</v>
      </c>
      <c r="M7" s="4">
        <v>9838.5</v>
      </c>
      <c r="N7" s="4">
        <v>76.8</v>
      </c>
      <c r="O7" s="4"/>
      <c r="P7" s="4">
        <v>2.6</v>
      </c>
      <c r="Q7" s="28">
        <v>4873.8999999999996</v>
      </c>
      <c r="R7" s="66">
        <f>SUM(I7:Q7)</f>
        <v>466925.10000000003</v>
      </c>
      <c r="S7" s="52">
        <f>R7/R30</f>
        <v>0.43937728651636881</v>
      </c>
      <c r="T7" s="67">
        <f t="shared" ref="T7:T29" si="0">G7+R7</f>
        <v>694498.3</v>
      </c>
    </row>
    <row r="8" spans="1:20" ht="13.5" thickBot="1" x14ac:dyDescent="0.25">
      <c r="A8" s="5" t="s">
        <v>13</v>
      </c>
      <c r="B8" s="6" t="s">
        <v>14</v>
      </c>
      <c r="C8" s="7"/>
      <c r="D8" s="8"/>
      <c r="E8" s="8"/>
      <c r="F8" s="8"/>
      <c r="G8" s="53">
        <f t="shared" ref="G8:G29" si="1">SUM(C8:F8)</f>
        <v>0</v>
      </c>
      <c r="H8" s="54">
        <f>G8/G30</f>
        <v>0</v>
      </c>
      <c r="I8" s="22">
        <v>1361.7</v>
      </c>
      <c r="J8" s="8">
        <v>87.9</v>
      </c>
      <c r="K8" s="32">
        <v>15.3</v>
      </c>
      <c r="L8" s="8"/>
      <c r="M8" s="8">
        <v>11.2</v>
      </c>
      <c r="N8" s="8"/>
      <c r="O8" s="8"/>
      <c r="P8" s="8">
        <v>20</v>
      </c>
      <c r="Q8" s="19">
        <v>40.4</v>
      </c>
      <c r="R8" s="66">
        <f t="shared" ref="R8:R29" si="2">SUM(I8:Q8)</f>
        <v>1536.5000000000002</v>
      </c>
      <c r="S8" s="54">
        <f>R8/R30</f>
        <v>1.4458490253199082E-3</v>
      </c>
      <c r="T8" s="68">
        <f t="shared" si="0"/>
        <v>1536.5000000000002</v>
      </c>
    </row>
    <row r="9" spans="1:20" ht="13.5" thickBot="1" x14ac:dyDescent="0.25">
      <c r="A9" s="5" t="s">
        <v>15</v>
      </c>
      <c r="B9" s="6" t="s">
        <v>16</v>
      </c>
      <c r="C9" s="7">
        <v>64074.8</v>
      </c>
      <c r="D9" s="8">
        <v>666.8</v>
      </c>
      <c r="E9" s="8"/>
      <c r="F9" s="8"/>
      <c r="G9" s="53">
        <f t="shared" si="1"/>
        <v>64741.600000000006</v>
      </c>
      <c r="H9" s="54">
        <f>G9/G30</f>
        <v>0.15862102590525559</v>
      </c>
      <c r="I9" s="22">
        <v>115713.60000000001</v>
      </c>
      <c r="J9" s="8">
        <v>13354</v>
      </c>
      <c r="K9" s="8">
        <v>2245.9</v>
      </c>
      <c r="L9" s="8">
        <v>1588.7</v>
      </c>
      <c r="M9" s="8">
        <v>2947.4</v>
      </c>
      <c r="N9" s="8">
        <v>23.2</v>
      </c>
      <c r="O9" s="8"/>
      <c r="P9" s="8">
        <v>0.7</v>
      </c>
      <c r="Q9" s="19">
        <v>1432.7</v>
      </c>
      <c r="R9" s="66">
        <f t="shared" si="2"/>
        <v>137306.20000000004</v>
      </c>
      <c r="S9" s="54">
        <f>R9/R30</f>
        <v>0.12920535987008164</v>
      </c>
      <c r="T9" s="68">
        <f t="shared" si="0"/>
        <v>202047.80000000005</v>
      </c>
    </row>
    <row r="10" spans="1:20" ht="13.5" thickBot="1" x14ac:dyDescent="0.25">
      <c r="A10" s="5" t="s">
        <v>17</v>
      </c>
      <c r="B10" s="6" t="s">
        <v>18</v>
      </c>
      <c r="C10" s="7"/>
      <c r="D10" s="8"/>
      <c r="E10" s="8"/>
      <c r="F10" s="8"/>
      <c r="G10" s="53">
        <f t="shared" si="1"/>
        <v>0</v>
      </c>
      <c r="H10" s="54">
        <f>G10/G30</f>
        <v>0</v>
      </c>
      <c r="I10" s="7">
        <v>5705.4</v>
      </c>
      <c r="J10" s="8">
        <v>832.4</v>
      </c>
      <c r="K10" s="8">
        <v>169.6</v>
      </c>
      <c r="L10" s="8">
        <v>128.9</v>
      </c>
      <c r="M10" s="8">
        <v>10.5</v>
      </c>
      <c r="N10" s="8"/>
      <c r="O10" s="8"/>
      <c r="P10" s="8">
        <v>0.3</v>
      </c>
      <c r="Q10" s="19">
        <v>48.5</v>
      </c>
      <c r="R10" s="66">
        <f t="shared" si="2"/>
        <v>6895.5999999999995</v>
      </c>
      <c r="S10" s="54">
        <f>R10/R30</f>
        <v>6.4887709332873134E-3</v>
      </c>
      <c r="T10" s="68">
        <f t="shared" si="0"/>
        <v>6895.5999999999995</v>
      </c>
    </row>
    <row r="11" spans="1:20" ht="13.5" thickBot="1" x14ac:dyDescent="0.25">
      <c r="A11" s="5" t="s">
        <v>19</v>
      </c>
      <c r="B11" s="6" t="s">
        <v>20</v>
      </c>
      <c r="C11" s="7"/>
      <c r="D11" s="8"/>
      <c r="E11" s="8"/>
      <c r="F11" s="8"/>
      <c r="G11" s="53">
        <f t="shared" si="1"/>
        <v>0</v>
      </c>
      <c r="H11" s="54">
        <f>G11/G30</f>
        <v>0</v>
      </c>
      <c r="I11" s="17">
        <v>567.5</v>
      </c>
      <c r="J11" s="8">
        <v>64.900000000000006</v>
      </c>
      <c r="K11" s="8">
        <v>21.8</v>
      </c>
      <c r="L11" s="8">
        <v>18.100000000000001</v>
      </c>
      <c r="M11" s="8">
        <v>91.3</v>
      </c>
      <c r="N11" s="8"/>
      <c r="O11" s="8">
        <v>425.3</v>
      </c>
      <c r="P11" s="8">
        <v>159.4</v>
      </c>
      <c r="Q11" s="19"/>
      <c r="R11" s="66">
        <f t="shared" si="2"/>
        <v>1348.3</v>
      </c>
      <c r="S11" s="54">
        <f>R11/R30</f>
        <v>1.2687525160031449E-3</v>
      </c>
      <c r="T11" s="68">
        <f t="shared" si="0"/>
        <v>1348.3</v>
      </c>
    </row>
    <row r="12" spans="1:20" ht="13.5" thickBot="1" x14ac:dyDescent="0.25">
      <c r="A12" s="5" t="s">
        <v>21</v>
      </c>
      <c r="B12" s="6" t="s">
        <v>22</v>
      </c>
      <c r="C12" s="7">
        <v>9584.1</v>
      </c>
      <c r="D12" s="8"/>
      <c r="E12" s="8"/>
      <c r="F12" s="8"/>
      <c r="G12" s="53">
        <f t="shared" si="1"/>
        <v>9584.1</v>
      </c>
      <c r="H12" s="54">
        <f>G12/G30</f>
        <v>2.3481652822583316E-2</v>
      </c>
      <c r="I12" s="7">
        <v>11660</v>
      </c>
      <c r="J12" s="8">
        <v>3484.3</v>
      </c>
      <c r="K12" s="8">
        <v>220.5</v>
      </c>
      <c r="L12" s="8">
        <v>155.9</v>
      </c>
      <c r="M12" s="8">
        <v>28018.5</v>
      </c>
      <c r="N12" s="8"/>
      <c r="O12" s="8"/>
      <c r="P12" s="8">
        <v>0.3</v>
      </c>
      <c r="Q12" s="19">
        <v>707.3</v>
      </c>
      <c r="R12" s="66">
        <f>SUM(I12:Q12)</f>
        <v>44246.8</v>
      </c>
      <c r="S12" s="54">
        <f>R12/R30</f>
        <v>4.1636311521981717E-2</v>
      </c>
      <c r="T12" s="68">
        <f t="shared" si="0"/>
        <v>53830.9</v>
      </c>
    </row>
    <row r="13" spans="1:20" ht="26.25" thickBot="1" x14ac:dyDescent="0.25">
      <c r="A13" s="5" t="s">
        <v>23</v>
      </c>
      <c r="B13" s="6" t="s">
        <v>24</v>
      </c>
      <c r="C13" s="7"/>
      <c r="D13" s="8"/>
      <c r="E13" s="8"/>
      <c r="F13" s="8"/>
      <c r="G13" s="53">
        <f t="shared" si="1"/>
        <v>0</v>
      </c>
      <c r="H13" s="54">
        <f>G13/G30</f>
        <v>0</v>
      </c>
      <c r="I13" s="17">
        <v>773.2</v>
      </c>
      <c r="J13" s="8">
        <v>209.5</v>
      </c>
      <c r="K13" s="8">
        <v>0</v>
      </c>
      <c r="L13" s="8"/>
      <c r="M13" s="8">
        <v>239.9</v>
      </c>
      <c r="N13" s="8"/>
      <c r="O13" s="8"/>
      <c r="P13" s="8"/>
      <c r="Q13" s="19">
        <v>4.3</v>
      </c>
      <c r="R13" s="66">
        <f t="shared" si="2"/>
        <v>1226.9000000000001</v>
      </c>
      <c r="S13" s="54">
        <f>R13/R30</f>
        <v>1.1545149164757535E-3</v>
      </c>
      <c r="T13" s="68">
        <f t="shared" si="0"/>
        <v>1226.9000000000001</v>
      </c>
    </row>
    <row r="14" spans="1:20" ht="26.25" thickBot="1" x14ac:dyDescent="0.25">
      <c r="A14" s="5" t="s">
        <v>25</v>
      </c>
      <c r="B14" s="6" t="s">
        <v>26</v>
      </c>
      <c r="C14" s="7"/>
      <c r="D14" s="8"/>
      <c r="E14" s="8"/>
      <c r="F14" s="8"/>
      <c r="G14" s="53">
        <f t="shared" si="1"/>
        <v>0</v>
      </c>
      <c r="H14" s="54">
        <f>G14/G30</f>
        <v>0</v>
      </c>
      <c r="I14" s="16">
        <v>65315.7</v>
      </c>
      <c r="J14" s="8">
        <v>7777.9</v>
      </c>
      <c r="K14" s="8">
        <v>1505</v>
      </c>
      <c r="L14" s="8">
        <v>900.9</v>
      </c>
      <c r="M14" s="8">
        <v>10820.6</v>
      </c>
      <c r="N14" s="8">
        <v>1015.4</v>
      </c>
      <c r="O14" s="8"/>
      <c r="P14" s="8">
        <v>1.8</v>
      </c>
      <c r="Q14" s="19">
        <v>638.1</v>
      </c>
      <c r="R14" s="66">
        <f t="shared" si="2"/>
        <v>87975.4</v>
      </c>
      <c r="S14" s="54">
        <f>R14/R30</f>
        <v>8.2784995992274027E-2</v>
      </c>
      <c r="T14" s="68">
        <f t="shared" si="0"/>
        <v>87975.4</v>
      </c>
    </row>
    <row r="15" spans="1:20" ht="13.5" thickBot="1" x14ac:dyDescent="0.25">
      <c r="A15" s="5" t="s">
        <v>27</v>
      </c>
      <c r="B15" s="6" t="s">
        <v>28</v>
      </c>
      <c r="C15" s="7">
        <v>526.9</v>
      </c>
      <c r="D15" s="8">
        <v>724.6</v>
      </c>
      <c r="E15" s="8"/>
      <c r="F15" s="8"/>
      <c r="G15" s="53">
        <f t="shared" si="1"/>
        <v>1251.5</v>
      </c>
      <c r="H15" s="54">
        <f>G15/G30</f>
        <v>3.0662543699943676E-3</v>
      </c>
      <c r="I15" s="7">
        <v>77866.7</v>
      </c>
      <c r="J15" s="8">
        <v>8080.5</v>
      </c>
      <c r="K15" s="8">
        <v>9405</v>
      </c>
      <c r="L15" s="8">
        <v>25075.8</v>
      </c>
      <c r="M15" s="8">
        <v>4083.5</v>
      </c>
      <c r="N15" s="8"/>
      <c r="O15" s="8">
        <v>6108.2</v>
      </c>
      <c r="P15" s="8">
        <v>24319.5</v>
      </c>
      <c r="Q15" s="19">
        <v>5396.2</v>
      </c>
      <c r="R15" s="66">
        <f t="shared" si="2"/>
        <v>160335.40000000002</v>
      </c>
      <c r="S15" s="54">
        <f>R15/R30</f>
        <v>0.1508758749198032</v>
      </c>
      <c r="T15" s="68">
        <f t="shared" si="0"/>
        <v>161586.90000000002</v>
      </c>
    </row>
    <row r="16" spans="1:20" ht="42" customHeight="1" thickBot="1" x14ac:dyDescent="0.25">
      <c r="A16" s="29" t="s">
        <v>58</v>
      </c>
      <c r="B16" s="30" t="s">
        <v>59</v>
      </c>
      <c r="C16" s="7"/>
      <c r="D16" s="8"/>
      <c r="E16" s="8"/>
      <c r="F16" s="8"/>
      <c r="G16" s="53">
        <f t="shared" si="1"/>
        <v>0</v>
      </c>
      <c r="H16" s="54">
        <f>G16/G30</f>
        <v>0</v>
      </c>
      <c r="I16" s="13">
        <v>23522.400000000001</v>
      </c>
      <c r="J16" s="8">
        <v>1534.7</v>
      </c>
      <c r="K16" s="8">
        <v>481</v>
      </c>
      <c r="L16" s="8">
        <v>530.1</v>
      </c>
      <c r="M16" s="8">
        <v>290.60000000000002</v>
      </c>
      <c r="N16" s="8"/>
      <c r="O16" s="8"/>
      <c r="P16" s="8"/>
      <c r="Q16" s="19">
        <v>69.900000000000006</v>
      </c>
      <c r="R16" s="66">
        <f t="shared" si="2"/>
        <v>26428.7</v>
      </c>
      <c r="S16" s="54">
        <f>R16/R30</f>
        <v>2.4869450136981618E-2</v>
      </c>
      <c r="T16" s="68">
        <f t="shared" si="0"/>
        <v>26428.7</v>
      </c>
    </row>
    <row r="17" spans="1:20" ht="39" thickBot="1" x14ac:dyDescent="0.25">
      <c r="A17" s="29" t="s">
        <v>60</v>
      </c>
      <c r="B17" s="30" t="s">
        <v>61</v>
      </c>
      <c r="C17" s="7">
        <v>174.5</v>
      </c>
      <c r="D17" s="8"/>
      <c r="E17" s="8"/>
      <c r="F17" s="8"/>
      <c r="G17" s="53">
        <f t="shared" si="1"/>
        <v>174.5</v>
      </c>
      <c r="H17" s="54">
        <f>G17/G30</f>
        <v>4.2753606677108839E-4</v>
      </c>
      <c r="I17" s="7">
        <v>113</v>
      </c>
      <c r="J17" s="8">
        <v>56.9</v>
      </c>
      <c r="K17" s="8">
        <v>3.7</v>
      </c>
      <c r="L17" s="8">
        <v>1.5</v>
      </c>
      <c r="M17" s="8">
        <v>0.9</v>
      </c>
      <c r="N17" s="8"/>
      <c r="O17" s="8"/>
      <c r="P17" s="8"/>
      <c r="Q17" s="19"/>
      <c r="R17" s="66">
        <f t="shared" si="2"/>
        <v>176</v>
      </c>
      <c r="S17" s="54">
        <f>R17/R30</f>
        <v>1.6561628926541088E-4</v>
      </c>
      <c r="T17" s="68">
        <f t="shared" si="0"/>
        <v>350.5</v>
      </c>
    </row>
    <row r="18" spans="1:20" ht="39" thickBot="1" x14ac:dyDescent="0.25">
      <c r="A18" s="5" t="s">
        <v>35</v>
      </c>
      <c r="B18" s="6" t="s">
        <v>29</v>
      </c>
      <c r="C18" s="7">
        <v>9034.9</v>
      </c>
      <c r="D18" s="8">
        <v>115.7</v>
      </c>
      <c r="E18" s="8"/>
      <c r="F18" s="8"/>
      <c r="G18" s="53">
        <f t="shared" si="1"/>
        <v>9150.6</v>
      </c>
      <c r="H18" s="54">
        <f>G18/G30</f>
        <v>2.2419550330060298E-2</v>
      </c>
      <c r="I18" s="7">
        <v>46614.6</v>
      </c>
      <c r="J18" s="8">
        <v>4913.3999999999996</v>
      </c>
      <c r="K18" s="8">
        <v>868.2</v>
      </c>
      <c r="L18" s="8">
        <v>633.29999999999995</v>
      </c>
      <c r="M18" s="8">
        <v>4015.3</v>
      </c>
      <c r="N18" s="8">
        <v>444.7</v>
      </c>
      <c r="O18" s="8">
        <v>27</v>
      </c>
      <c r="P18" s="8">
        <v>189.1</v>
      </c>
      <c r="Q18" s="19">
        <v>153.69999999999999</v>
      </c>
      <c r="R18" s="66">
        <f t="shared" si="2"/>
        <v>57859.299999999996</v>
      </c>
      <c r="S18" s="54">
        <f>R18/R30</f>
        <v>5.4445696394853339E-2</v>
      </c>
      <c r="T18" s="68">
        <f t="shared" si="0"/>
        <v>67009.899999999994</v>
      </c>
    </row>
    <row r="19" spans="1:20" ht="26.25" thickBot="1" x14ac:dyDescent="0.25">
      <c r="A19" s="5" t="s">
        <v>36</v>
      </c>
      <c r="B19" s="6" t="s">
        <v>30</v>
      </c>
      <c r="C19" s="7">
        <v>96.9</v>
      </c>
      <c r="D19" s="8">
        <v>297</v>
      </c>
      <c r="E19" s="8"/>
      <c r="F19" s="8"/>
      <c r="G19" s="53">
        <f t="shared" si="1"/>
        <v>393.9</v>
      </c>
      <c r="H19" s="54">
        <f>G19/G30</f>
        <v>9.6507998109531066E-4</v>
      </c>
      <c r="I19" s="17">
        <v>19843.5</v>
      </c>
      <c r="J19" s="8">
        <v>2492.9</v>
      </c>
      <c r="K19" s="8">
        <v>796.8</v>
      </c>
      <c r="L19" s="8">
        <v>433</v>
      </c>
      <c r="M19" s="8">
        <v>922.5</v>
      </c>
      <c r="N19" s="8"/>
      <c r="O19" s="8">
        <v>1500.5</v>
      </c>
      <c r="P19" s="8">
        <v>1488</v>
      </c>
      <c r="Q19" s="19">
        <v>113.7</v>
      </c>
      <c r="R19" s="66">
        <f t="shared" si="2"/>
        <v>27590.9</v>
      </c>
      <c r="S19" s="54">
        <f>R19/R30</f>
        <v>2.5963082247119462E-2</v>
      </c>
      <c r="T19" s="68">
        <f t="shared" si="0"/>
        <v>27984.800000000003</v>
      </c>
    </row>
    <row r="20" spans="1:20" ht="26.25" thickBot="1" x14ac:dyDescent="0.25">
      <c r="A20" s="5" t="s">
        <v>37</v>
      </c>
      <c r="B20" s="10" t="s">
        <v>31</v>
      </c>
      <c r="C20" s="7"/>
      <c r="D20" s="8"/>
      <c r="E20" s="8"/>
      <c r="F20" s="8"/>
      <c r="G20" s="53">
        <f t="shared" si="1"/>
        <v>0</v>
      </c>
      <c r="H20" s="54">
        <f>G20/G30</f>
        <v>0</v>
      </c>
      <c r="I20" s="16">
        <v>4890.8</v>
      </c>
      <c r="J20" s="8">
        <v>85.1</v>
      </c>
      <c r="K20" s="8">
        <v>20.6</v>
      </c>
      <c r="L20" s="8"/>
      <c r="M20" s="8">
        <v>78.099999999999994</v>
      </c>
      <c r="N20" s="8"/>
      <c r="O20" s="8"/>
      <c r="P20" s="8"/>
      <c r="Q20" s="19"/>
      <c r="R20" s="66">
        <f t="shared" si="2"/>
        <v>5074.6000000000013</v>
      </c>
      <c r="S20" s="54">
        <f>R20/R30</f>
        <v>4.7752069403764448E-3</v>
      </c>
      <c r="T20" s="68">
        <f t="shared" si="0"/>
        <v>5074.6000000000013</v>
      </c>
    </row>
    <row r="21" spans="1:20" ht="64.5" thickBot="1" x14ac:dyDescent="0.25">
      <c r="A21" s="20" t="s">
        <v>62</v>
      </c>
      <c r="B21" s="23" t="s">
        <v>63</v>
      </c>
      <c r="C21" s="7"/>
      <c r="D21" s="8"/>
      <c r="E21" s="8"/>
      <c r="F21" s="8"/>
      <c r="G21" s="53">
        <f t="shared" si="1"/>
        <v>0</v>
      </c>
      <c r="H21" s="54">
        <f>G21/G30</f>
        <v>0</v>
      </c>
      <c r="I21" s="16">
        <v>785.2</v>
      </c>
      <c r="J21" s="8"/>
      <c r="K21" s="8"/>
      <c r="L21" s="8"/>
      <c r="M21" s="8"/>
      <c r="N21" s="8"/>
      <c r="O21" s="8"/>
      <c r="P21" s="8"/>
      <c r="Q21" s="19"/>
      <c r="R21" s="66">
        <f t="shared" si="2"/>
        <v>785.2</v>
      </c>
      <c r="S21" s="54">
        <f>R21/R30</f>
        <v>7.3887449051818536E-4</v>
      </c>
      <c r="T21" s="68">
        <f t="shared" si="0"/>
        <v>785.2</v>
      </c>
    </row>
    <row r="22" spans="1:20" ht="33" customHeight="1" thickBot="1" x14ac:dyDescent="0.25">
      <c r="A22" s="20" t="s">
        <v>41</v>
      </c>
      <c r="B22" s="23" t="s">
        <v>43</v>
      </c>
      <c r="C22" s="16">
        <v>2205.1999999999998</v>
      </c>
      <c r="D22" s="19"/>
      <c r="E22" s="19"/>
      <c r="F22" s="19"/>
      <c r="G22" s="53">
        <f t="shared" si="1"/>
        <v>2205.1999999999998</v>
      </c>
      <c r="H22" s="54">
        <f>G22/G30</f>
        <v>5.4028798535450092E-3</v>
      </c>
      <c r="I22" s="16">
        <v>11582.1</v>
      </c>
      <c r="J22" s="19">
        <v>1312.1</v>
      </c>
      <c r="K22" s="8">
        <v>237.5</v>
      </c>
      <c r="L22" s="19">
        <v>221.7</v>
      </c>
      <c r="M22" s="19">
        <v>2756.1</v>
      </c>
      <c r="N22" s="19"/>
      <c r="O22" s="19"/>
      <c r="P22" s="19"/>
      <c r="Q22" s="19">
        <v>98.8</v>
      </c>
      <c r="R22" s="66">
        <f t="shared" si="2"/>
        <v>16208.300000000001</v>
      </c>
      <c r="S22" s="54">
        <f>R22/R30</f>
        <v>1.5252036939207724E-2</v>
      </c>
      <c r="T22" s="68">
        <f t="shared" si="0"/>
        <v>18413.5</v>
      </c>
    </row>
    <row r="23" spans="1:20" ht="26.25" thickBot="1" x14ac:dyDescent="0.25">
      <c r="A23" s="20" t="s">
        <v>45</v>
      </c>
      <c r="B23" s="21" t="s">
        <v>46</v>
      </c>
      <c r="C23" s="16"/>
      <c r="D23" s="19"/>
      <c r="E23" s="19"/>
      <c r="F23" s="19"/>
      <c r="G23" s="53">
        <f t="shared" si="1"/>
        <v>0</v>
      </c>
      <c r="H23" s="54">
        <f>G23/G30</f>
        <v>0</v>
      </c>
      <c r="I23" s="16">
        <v>1</v>
      </c>
      <c r="J23" s="31">
        <v>0</v>
      </c>
      <c r="K23" s="19">
        <v>0</v>
      </c>
      <c r="L23" s="19"/>
      <c r="M23" s="19"/>
      <c r="N23" s="19"/>
      <c r="O23" s="19"/>
      <c r="P23" s="19"/>
      <c r="Q23" s="19"/>
      <c r="R23" s="66">
        <f t="shared" si="2"/>
        <v>1</v>
      </c>
      <c r="S23" s="54">
        <f>R23/R30</f>
        <v>9.4100164355347092E-7</v>
      </c>
      <c r="T23" s="68">
        <f t="shared" si="0"/>
        <v>1</v>
      </c>
    </row>
    <row r="24" spans="1:20" ht="36.75" customHeight="1" thickBot="1" x14ac:dyDescent="0.25">
      <c r="A24" s="20" t="s">
        <v>47</v>
      </c>
      <c r="B24" s="21" t="s">
        <v>49</v>
      </c>
      <c r="C24" s="16"/>
      <c r="D24" s="19"/>
      <c r="E24" s="19"/>
      <c r="F24" s="19"/>
      <c r="G24" s="53">
        <f t="shared" si="1"/>
        <v>0</v>
      </c>
      <c r="H24" s="54">
        <f>G24/G30</f>
        <v>0</v>
      </c>
      <c r="I24" s="16">
        <v>142</v>
      </c>
      <c r="J24" s="19">
        <v>4.9000000000000004</v>
      </c>
      <c r="K24" s="19">
        <v>2</v>
      </c>
      <c r="L24" s="19">
        <v>1.1000000000000001</v>
      </c>
      <c r="M24" s="19">
        <v>1.4</v>
      </c>
      <c r="N24" s="19"/>
      <c r="O24" s="19"/>
      <c r="P24" s="19"/>
      <c r="Q24" s="19"/>
      <c r="R24" s="66">
        <f t="shared" si="2"/>
        <v>151.4</v>
      </c>
      <c r="S24" s="54">
        <f>R24/R30</f>
        <v>1.424676488339955E-4</v>
      </c>
      <c r="T24" s="68">
        <f t="shared" si="0"/>
        <v>151.4</v>
      </c>
    </row>
    <row r="25" spans="1:20" ht="26.25" thickBot="1" x14ac:dyDescent="0.25">
      <c r="A25" s="20" t="s">
        <v>48</v>
      </c>
      <c r="B25" s="21" t="s">
        <v>50</v>
      </c>
      <c r="C25" s="11"/>
      <c r="D25" s="12"/>
      <c r="E25" s="12"/>
      <c r="F25" s="19"/>
      <c r="G25" s="53">
        <f t="shared" si="1"/>
        <v>0</v>
      </c>
      <c r="H25" s="55">
        <f>G25/G30</f>
        <v>0</v>
      </c>
      <c r="I25" s="16">
        <v>617.29999999999995</v>
      </c>
      <c r="J25" s="19">
        <v>36.5</v>
      </c>
      <c r="K25" s="19">
        <v>11.6</v>
      </c>
      <c r="L25" s="19">
        <v>6.4</v>
      </c>
      <c r="M25" s="19">
        <v>8.1999999999999993</v>
      </c>
      <c r="N25" s="19"/>
      <c r="O25" s="19"/>
      <c r="P25" s="19"/>
      <c r="Q25" s="19"/>
      <c r="R25" s="66">
        <f t="shared" si="2"/>
        <v>680</v>
      </c>
      <c r="S25" s="55">
        <f>R25/R30</f>
        <v>6.3988111761636025E-4</v>
      </c>
      <c r="T25" s="69">
        <f t="shared" si="0"/>
        <v>680</v>
      </c>
    </row>
    <row r="26" spans="1:20" ht="35.25" customHeight="1" thickBot="1" x14ac:dyDescent="0.25">
      <c r="A26" s="20" t="s">
        <v>42</v>
      </c>
      <c r="B26" s="21" t="s">
        <v>44</v>
      </c>
      <c r="C26" s="16"/>
      <c r="D26" s="19"/>
      <c r="E26" s="19">
        <v>93078.1</v>
      </c>
      <c r="F26" s="19"/>
      <c r="G26" s="53">
        <f t="shared" si="1"/>
        <v>93078.1</v>
      </c>
      <c r="H26" s="55">
        <f>G26/G30</f>
        <v>0.2280472480030146</v>
      </c>
      <c r="I26" s="16">
        <v>2130.4</v>
      </c>
      <c r="J26" s="19">
        <v>133.69999999999999</v>
      </c>
      <c r="K26" s="19">
        <v>40.200000000000003</v>
      </c>
      <c r="L26" s="19">
        <v>62.1</v>
      </c>
      <c r="M26" s="19">
        <v>27.6</v>
      </c>
      <c r="N26" s="19">
        <v>1210</v>
      </c>
      <c r="O26" s="19"/>
      <c r="P26" s="19"/>
      <c r="Q26" s="19"/>
      <c r="R26" s="66">
        <f t="shared" si="2"/>
        <v>3603.9999999999995</v>
      </c>
      <c r="S26" s="55">
        <f>R26/R30</f>
        <v>3.3913699233667086E-3</v>
      </c>
      <c r="T26" s="69">
        <f t="shared" si="0"/>
        <v>96682.1</v>
      </c>
    </row>
    <row r="27" spans="1:20" ht="26.25" thickBot="1" x14ac:dyDescent="0.25">
      <c r="A27" s="20" t="s">
        <v>64</v>
      </c>
      <c r="B27" s="21" t="s">
        <v>65</v>
      </c>
      <c r="C27" s="16"/>
      <c r="D27" s="19"/>
      <c r="E27" s="19"/>
      <c r="F27" s="19"/>
      <c r="G27" s="53">
        <f t="shared" si="1"/>
        <v>0</v>
      </c>
      <c r="H27" s="55">
        <f>G27/G30</f>
        <v>0</v>
      </c>
      <c r="I27" s="16">
        <v>181.6</v>
      </c>
      <c r="J27" s="19">
        <v>23.5</v>
      </c>
      <c r="K27" s="19">
        <v>365.8</v>
      </c>
      <c r="L27" s="19">
        <v>5.6</v>
      </c>
      <c r="M27" s="19">
        <v>5</v>
      </c>
      <c r="N27" s="19"/>
      <c r="O27" s="19"/>
      <c r="P27" s="19">
        <v>0.3</v>
      </c>
      <c r="Q27" s="19"/>
      <c r="R27" s="66">
        <f t="shared" si="2"/>
        <v>581.79999999999995</v>
      </c>
      <c r="S27" s="55">
        <f>R27/R30</f>
        <v>5.474747562194093E-4</v>
      </c>
      <c r="T27" s="69">
        <f t="shared" si="0"/>
        <v>581.79999999999995</v>
      </c>
    </row>
    <row r="28" spans="1:20" ht="13.5" thickBot="1" x14ac:dyDescent="0.25">
      <c r="A28" s="20" t="s">
        <v>53</v>
      </c>
      <c r="B28" s="21" t="s">
        <v>66</v>
      </c>
      <c r="C28" s="16"/>
      <c r="D28" s="19"/>
      <c r="E28" s="19"/>
      <c r="F28" s="19"/>
      <c r="G28" s="53">
        <f t="shared" si="1"/>
        <v>0</v>
      </c>
      <c r="H28" s="55">
        <f>G28/G30</f>
        <v>0</v>
      </c>
      <c r="I28" s="16"/>
      <c r="J28" s="31"/>
      <c r="K28" s="19"/>
      <c r="L28" s="19"/>
      <c r="M28" s="19"/>
      <c r="N28" s="19"/>
      <c r="O28" s="19"/>
      <c r="P28" s="19"/>
      <c r="Q28" s="19"/>
      <c r="R28" s="66">
        <f t="shared" si="2"/>
        <v>0</v>
      </c>
      <c r="S28" s="55">
        <f>R28/R30</f>
        <v>0</v>
      </c>
      <c r="T28" s="69">
        <f t="shared" si="0"/>
        <v>0</v>
      </c>
    </row>
    <row r="29" spans="1:20" ht="26.25" thickBot="1" x14ac:dyDescent="0.25">
      <c r="A29" s="20" t="s">
        <v>51</v>
      </c>
      <c r="B29" s="33" t="s">
        <v>68</v>
      </c>
      <c r="C29" s="11"/>
      <c r="D29" s="12"/>
      <c r="E29" s="12"/>
      <c r="F29" s="12"/>
      <c r="G29" s="56">
        <f t="shared" si="1"/>
        <v>0</v>
      </c>
      <c r="H29" s="57">
        <f>G29/G30</f>
        <v>0</v>
      </c>
      <c r="I29" s="16"/>
      <c r="J29" s="19"/>
      <c r="K29" s="19"/>
      <c r="L29" s="19">
        <v>15760</v>
      </c>
      <c r="M29" s="19"/>
      <c r="N29" s="19"/>
      <c r="O29" s="19"/>
      <c r="P29" s="19"/>
      <c r="Q29" s="19"/>
      <c r="R29" s="66">
        <f t="shared" si="2"/>
        <v>15760</v>
      </c>
      <c r="S29" s="55">
        <f>R29/R30</f>
        <v>1.4830185902402702E-2</v>
      </c>
      <c r="T29" s="69">
        <f t="shared" si="0"/>
        <v>15760</v>
      </c>
    </row>
    <row r="30" spans="1:20" ht="13.5" thickBot="1" x14ac:dyDescent="0.25">
      <c r="A30" s="70" t="s">
        <v>32</v>
      </c>
      <c r="B30" s="71"/>
      <c r="C30" s="60">
        <f t="shared" ref="C30:Q30" si="3">SUM(C7:C29)</f>
        <v>309818.20000000007</v>
      </c>
      <c r="D30" s="58">
        <f t="shared" si="3"/>
        <v>5256.4000000000005</v>
      </c>
      <c r="E30" s="58">
        <f t="shared" si="3"/>
        <v>93078.1</v>
      </c>
      <c r="F30" s="58">
        <f t="shared" si="3"/>
        <v>0</v>
      </c>
      <c r="G30" s="58">
        <f t="shared" si="3"/>
        <v>408152.69999999995</v>
      </c>
      <c r="H30" s="59">
        <f>G30/G30</f>
        <v>1</v>
      </c>
      <c r="I30" s="61">
        <f t="shared" si="3"/>
        <v>783307.49999999988</v>
      </c>
      <c r="J30" s="62">
        <f t="shared" si="3"/>
        <v>89389.799999999988</v>
      </c>
      <c r="K30" s="62">
        <f t="shared" si="3"/>
        <v>24086.399999999998</v>
      </c>
      <c r="L30" s="62">
        <f t="shared" si="3"/>
        <v>51155.999999999993</v>
      </c>
      <c r="M30" s="62">
        <f t="shared" si="3"/>
        <v>64167.1</v>
      </c>
      <c r="N30" s="62">
        <f t="shared" si="3"/>
        <v>2770.1000000000004</v>
      </c>
      <c r="O30" s="62">
        <f t="shared" si="3"/>
        <v>8061</v>
      </c>
      <c r="P30" s="62">
        <f t="shared" si="3"/>
        <v>26181.999999999996</v>
      </c>
      <c r="Q30" s="62">
        <f t="shared" si="3"/>
        <v>13577.5</v>
      </c>
      <c r="R30" s="63">
        <f>SUM(I30:Q30)</f>
        <v>1062697.3999999997</v>
      </c>
      <c r="S30" s="64">
        <f>R30/R30</f>
        <v>1</v>
      </c>
      <c r="T30" s="65">
        <f>SUM(T7:T29)</f>
        <v>1470850.1</v>
      </c>
    </row>
    <row r="32" spans="1:20" x14ac:dyDescent="0.2">
      <c r="I32" s="24"/>
      <c r="J32" s="24"/>
      <c r="K32" s="24"/>
      <c r="L32" s="24"/>
      <c r="M32" s="24"/>
      <c r="N32" s="18"/>
      <c r="O32" s="24"/>
      <c r="P32" s="24"/>
      <c r="Q32" s="24"/>
      <c r="R32" s="25"/>
    </row>
    <row r="34" spans="19:19" ht="15.75" x14ac:dyDescent="0.25">
      <c r="S34" s="27"/>
    </row>
  </sheetData>
  <sheetProtection password="CF7A" sheet="1"/>
  <mergeCells count="6">
    <mergeCell ref="A30:B30"/>
    <mergeCell ref="A1:T1"/>
    <mergeCell ref="A2:T2"/>
    <mergeCell ref="A4:A5"/>
    <mergeCell ref="B4:B5"/>
    <mergeCell ref="C4:T4"/>
  </mergeCells>
  <phoneticPr fontId="5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Диаграмма1</vt:lpstr>
      <vt:lpstr>Диаграмма2</vt:lpstr>
      <vt:lpstr>Диаграмма3</vt:lpstr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Вера</cp:lastModifiedBy>
  <cp:lastPrinted>2020-03-24T06:25:46Z</cp:lastPrinted>
  <dcterms:created xsi:type="dcterms:W3CDTF">2015-02-10T14:48:54Z</dcterms:created>
  <dcterms:modified xsi:type="dcterms:W3CDTF">2020-05-22T19:19:22Z</dcterms:modified>
</cp:coreProperties>
</file>